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8b700eb3015e3e/Desktop/Margo/Canadian Finals Breakaway/Results/"/>
    </mc:Choice>
  </mc:AlternateContent>
  <xr:revisionPtr revIDLastSave="45" documentId="8_{3821F665-2315-4C14-AA7C-D2E604E8E993}" xr6:coauthVersionLast="47" xr6:coauthVersionMax="47" xr10:uidLastSave="{2550E6B2-C5ED-4B5C-AA3C-C3044709BF5F}"/>
  <bookViews>
    <workbookView xWindow="-108" yWindow="-108" windowWidth="23256" windowHeight="12576" activeTab="2" xr2:uid="{9B25A0FA-59D9-4027-A4E0-24A9079DB554}"/>
  </bookViews>
  <sheets>
    <sheet name="FINALS" sheetId="1" r:id="rId1"/>
    <sheet name="Go Rounds" sheetId="12" r:id="rId2"/>
    <sheet name="Elimination Results" sheetId="8" r:id="rId3"/>
  </sheets>
  <definedNames>
    <definedName name="_xlnm._FilterDatabase" localSheetId="2" hidden="1">'Elimination Results'!$L$2:$M$2</definedName>
    <definedName name="_xlnm._FilterDatabase" localSheetId="0" hidden="1">FINALS!#REF!</definedName>
    <definedName name="_xlnm._FilterDatabase" localSheetId="1" hidden="1">'Go Rounds'!$F$2:$I$2</definedName>
    <definedName name="_xlnm.Print_Area" localSheetId="2">'Elimination Results'!$A$1:$R$23</definedName>
    <definedName name="_xlnm.Print_Area" localSheetId="0">FINALS!$A$1:$E$68</definedName>
    <definedName name="_xlnm.Print_Area" localSheetId="1">'Go Rounds'!$L$1:$P$64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4" i="1" l="1"/>
  <c r="K54" i="1"/>
  <c r="J54" i="1"/>
  <c r="I54" i="1"/>
  <c r="H54" i="1"/>
  <c r="D12" i="1"/>
  <c r="D13" i="1"/>
  <c r="D14" i="1"/>
  <c r="M54" i="1" l="1"/>
  <c r="P64" i="12"/>
  <c r="P63" i="12"/>
  <c r="P62" i="12"/>
  <c r="P61" i="12"/>
  <c r="P60" i="12"/>
  <c r="P59" i="12"/>
  <c r="P58" i="12"/>
  <c r="P57" i="12"/>
  <c r="P56" i="12"/>
  <c r="P55" i="12"/>
  <c r="P54" i="12"/>
  <c r="P53" i="12"/>
  <c r="P52" i="12"/>
  <c r="P51" i="12"/>
  <c r="P50" i="12"/>
  <c r="P49" i="12"/>
  <c r="P48" i="12"/>
  <c r="P47" i="12"/>
  <c r="P46" i="12"/>
  <c r="P45" i="12"/>
  <c r="P44" i="12"/>
  <c r="P43" i="12"/>
  <c r="P42" i="12"/>
  <c r="P41" i="12"/>
  <c r="P40" i="12"/>
  <c r="P39" i="12"/>
  <c r="P38" i="12"/>
  <c r="P37" i="12"/>
  <c r="P36" i="12"/>
  <c r="P35" i="12"/>
  <c r="P34" i="12"/>
  <c r="P33" i="12"/>
  <c r="P32" i="12"/>
  <c r="P31" i="12"/>
  <c r="P30" i="12"/>
  <c r="P29" i="12"/>
  <c r="P28" i="12"/>
  <c r="P27" i="12"/>
  <c r="P26" i="12"/>
  <c r="P25" i="12"/>
  <c r="P24" i="12"/>
  <c r="P23" i="12"/>
  <c r="P22" i="12"/>
  <c r="P21" i="12"/>
  <c r="P20" i="12"/>
  <c r="P19" i="12"/>
  <c r="P18" i="12"/>
  <c r="P17" i="12"/>
  <c r="P16" i="12"/>
  <c r="P15" i="12"/>
  <c r="P14" i="12"/>
  <c r="P13" i="12"/>
  <c r="P12" i="12"/>
  <c r="P11" i="12"/>
  <c r="P10" i="12"/>
  <c r="P9" i="12"/>
  <c r="P8" i="12"/>
  <c r="P7" i="12"/>
  <c r="P6" i="12"/>
  <c r="P5" i="12"/>
  <c r="P4" i="12"/>
  <c r="P3" i="12"/>
  <c r="D48" i="1"/>
  <c r="D20" i="1"/>
  <c r="D19" i="1"/>
  <c r="D18" i="1"/>
  <c r="D17" i="1"/>
  <c r="D15" i="1"/>
  <c r="D59" i="1"/>
  <c r="D54" i="1"/>
  <c r="D65" i="1"/>
  <c r="D67" i="1" l="1"/>
  <c r="Z11" i="1"/>
  <c r="Z10" i="1"/>
  <c r="Z9" i="1"/>
  <c r="Y13" i="1"/>
  <c r="W12" i="1"/>
  <c r="W11" i="1"/>
  <c r="W10" i="1"/>
  <c r="W9" i="1"/>
  <c r="V13" i="1"/>
  <c r="O47" i="1"/>
  <c r="O46" i="1"/>
  <c r="O45" i="1"/>
  <c r="O44" i="1"/>
  <c r="R17" i="1"/>
  <c r="S16" i="1"/>
  <c r="S15" i="1"/>
  <c r="S14" i="1"/>
  <c r="S13" i="1"/>
  <c r="S12" i="1"/>
  <c r="S11" i="1"/>
  <c r="S10" i="1"/>
  <c r="S9" i="1"/>
  <c r="D31" i="1" l="1"/>
  <c r="D30" i="1"/>
  <c r="D29" i="1"/>
  <c r="D26" i="1"/>
  <c r="D25" i="1"/>
  <c r="D24" i="1"/>
  <c r="D32" i="1"/>
  <c r="W13" i="1"/>
  <c r="Z13" i="1"/>
  <c r="S17" i="1"/>
  <c r="K38" i="1"/>
  <c r="N29" i="1"/>
  <c r="K29" i="1"/>
  <c r="D36" i="1" l="1"/>
  <c r="D37" i="1"/>
  <c r="D38" i="1"/>
  <c r="D39" i="1"/>
  <c r="D40" i="1"/>
  <c r="D41" i="1"/>
  <c r="D27" i="1"/>
  <c r="L23" i="1" l="1"/>
  <c r="O37" i="1"/>
  <c r="O35" i="1"/>
  <c r="O26" i="1"/>
  <c r="O32" i="1"/>
  <c r="L27" i="1"/>
  <c r="O23" i="1"/>
  <c r="O33" i="1"/>
  <c r="O39" i="1"/>
  <c r="L24" i="1"/>
  <c r="L36" i="1"/>
  <c r="O25" i="1"/>
  <c r="L34" i="1"/>
  <c r="L25" i="1"/>
  <c r="L37" i="1"/>
  <c r="L32" i="1"/>
  <c r="L33" i="1"/>
  <c r="O24" i="1"/>
  <c r="O38" i="1"/>
  <c r="O36" i="1"/>
  <c r="O34" i="1"/>
  <c r="L26" i="1"/>
  <c r="L35" i="1"/>
  <c r="L38" i="1" l="1"/>
  <c r="O29" i="1"/>
  <c r="L29" i="1"/>
  <c r="O40" i="1"/>
  <c r="N40" i="1"/>
</calcChain>
</file>

<file path=xl/sharedStrings.xml><?xml version="1.0" encoding="utf-8"?>
<sst xmlns="http://schemas.openxmlformats.org/spreadsheetml/2006/main" count="388" uniqueCount="96">
  <si>
    <t>Payout</t>
  </si>
  <si>
    <t>Name</t>
  </si>
  <si>
    <t>4 places</t>
  </si>
  <si>
    <t>5 places</t>
  </si>
  <si>
    <t>Results:</t>
  </si>
  <si>
    <t>Ave 2</t>
  </si>
  <si>
    <t>Round 2</t>
  </si>
  <si>
    <t>Round 1</t>
  </si>
  <si>
    <t>Time</t>
  </si>
  <si>
    <t>6 places</t>
  </si>
  <si>
    <t>8 places</t>
  </si>
  <si>
    <t>Average</t>
  </si>
  <si>
    <t>FT</t>
  </si>
  <si>
    <t>2nd</t>
  </si>
  <si>
    <t>3rd</t>
  </si>
  <si>
    <t>4th</t>
  </si>
  <si>
    <t>2D - 1</t>
  </si>
  <si>
    <t>1D - 1</t>
  </si>
  <si>
    <t>Time on 2</t>
  </si>
  <si>
    <t>%</t>
  </si>
  <si>
    <t>Initial</t>
  </si>
  <si>
    <t>CFB</t>
  </si>
  <si>
    <t>Kendal Pierson</t>
  </si>
  <si>
    <t>Rounded</t>
  </si>
  <si>
    <t>Kendal Fletcher</t>
  </si>
  <si>
    <t>Halle Gaudry</t>
  </si>
  <si>
    <t>Acacia Milne</t>
  </si>
  <si>
    <t>Kelsey Drinkall</t>
  </si>
  <si>
    <t>Rylie Bondaroff</t>
  </si>
  <si>
    <t>Bobbi Henderson</t>
  </si>
  <si>
    <t>Harleigh Henderson</t>
  </si>
  <si>
    <t>Lilly Artemenko</t>
  </si>
  <si>
    <t>Lakota Bird</t>
  </si>
  <si>
    <t>Rika Antoine</t>
  </si>
  <si>
    <t>Bailey Hines</t>
  </si>
  <si>
    <t>Skylar Brown</t>
  </si>
  <si>
    <t>Harley Antoine</t>
  </si>
  <si>
    <t>Candace Chevallier</t>
  </si>
  <si>
    <t>Arna Gavaga</t>
  </si>
  <si>
    <t>Jennifer Schuk</t>
  </si>
  <si>
    <t>Brittany Schuk</t>
  </si>
  <si>
    <t>Terris Billyboy</t>
  </si>
  <si>
    <t>Chrissy Kielstra</t>
  </si>
  <si>
    <t>Jenna Dallyn</t>
  </si>
  <si>
    <t>Reata Schlosser</t>
  </si>
  <si>
    <t>Taylor Flewelling</t>
  </si>
  <si>
    <t>Brooke Cooper</t>
  </si>
  <si>
    <t>Keaton Collett</t>
  </si>
  <si>
    <t>Fallyn Mills</t>
  </si>
  <si>
    <t>Rayne Bruisedhead</t>
  </si>
  <si>
    <t>Taylor Bunnage</t>
  </si>
  <si>
    <t>Hailey Duncan</t>
  </si>
  <si>
    <t>Aubrey Ross</t>
  </si>
  <si>
    <t>Rybecca Panchuk</t>
  </si>
  <si>
    <t>Madison Kovar</t>
  </si>
  <si>
    <t>2 second split</t>
  </si>
  <si>
    <t>TOP 20</t>
  </si>
  <si>
    <t>Top 12</t>
  </si>
  <si>
    <t>Champion</t>
  </si>
  <si>
    <t>Reserve</t>
  </si>
  <si>
    <t>TOTAL PAYOUT</t>
  </si>
  <si>
    <t>Harleigh Hendersen</t>
  </si>
  <si>
    <t>Shaya Biever</t>
  </si>
  <si>
    <t>Olivia Walker</t>
  </si>
  <si>
    <t>Mikenna Schauer</t>
  </si>
  <si>
    <t>Cassidy Weber</t>
  </si>
  <si>
    <t>Brooke Swaffield</t>
  </si>
  <si>
    <t>Hanna Mckenzie</t>
  </si>
  <si>
    <t>Halle Gaudy</t>
  </si>
  <si>
    <t>Jill Switzer</t>
  </si>
  <si>
    <t>Cougan Phipps</t>
  </si>
  <si>
    <t>Bailey Heinz</t>
  </si>
  <si>
    <t>Tynell McInenly</t>
  </si>
  <si>
    <t>Keeley Durrell</t>
  </si>
  <si>
    <t>Go Round 1</t>
  </si>
  <si>
    <t>Go Round 2</t>
  </si>
  <si>
    <t>2D</t>
  </si>
  <si>
    <t>TOP 20 Results</t>
  </si>
  <si>
    <t>Top 4</t>
  </si>
  <si>
    <t>1st</t>
  </si>
  <si>
    <t>Prior</t>
  </si>
  <si>
    <t>Run*</t>
  </si>
  <si>
    <t>* prior run factors in for tie breaker</t>
  </si>
  <si>
    <t>TOP 8</t>
  </si>
  <si>
    <t>FAST TIMES</t>
  </si>
  <si>
    <t>Cassidy Webber</t>
  </si>
  <si>
    <t>NT</t>
  </si>
  <si>
    <t>Top Money Earners</t>
  </si>
  <si>
    <t>Bailey</t>
  </si>
  <si>
    <t>Kendal</t>
  </si>
  <si>
    <t>Aubrey</t>
  </si>
  <si>
    <t>Fallyn</t>
  </si>
  <si>
    <t>Shaya</t>
  </si>
  <si>
    <t>TOP 4</t>
  </si>
  <si>
    <t>TOP 12</t>
  </si>
  <si>
    <t>CFB RESULTS &amp; PAYOUT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</si>
</sst>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;[Red]\-&quot;$&quot;#,##0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_-&quot;$&quot;* #,##0_-;\-&quot;$&quot;* #,##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5" tint="-0.499984740745262"/>
      <name val="Calibri"/>
      <family val="2"/>
    </font>
    <font>
      <sz val="16"/>
      <color theme="5" tint="-0.499984740745262"/>
      <name val="Calibri"/>
      <family val="2"/>
      <scheme val="minor"/>
    </font>
    <font>
      <b/>
      <sz val="16"/>
      <color theme="5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1DEE1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164" fontId="0" fillId="2" borderId="1" xfId="0" applyNumberFormat="1" applyFill="1" applyBorder="1"/>
    <xf numFmtId="164" fontId="0" fillId="3" borderId="3" xfId="0" applyNumberFormat="1" applyFill="1" applyBorder="1"/>
    <xf numFmtId="0" fontId="0" fillId="2" borderId="4" xfId="0" applyFill="1" applyBorder="1"/>
    <xf numFmtId="0" fontId="0" fillId="0" borderId="5" xfId="0" applyBorder="1"/>
    <xf numFmtId="0" fontId="0" fillId="3" borderId="0" xfId="0" applyFill="1"/>
    <xf numFmtId="0" fontId="0" fillId="0" borderId="6" xfId="0" applyBorder="1"/>
    <xf numFmtId="9" fontId="0" fillId="0" borderId="8" xfId="2" applyFont="1" applyBorder="1"/>
    <xf numFmtId="164" fontId="0" fillId="3" borderId="9" xfId="0" applyNumberFormat="1" applyFill="1" applyBorder="1"/>
    <xf numFmtId="0" fontId="0" fillId="2" borderId="7" xfId="0" applyFill="1" applyBorder="1"/>
    <xf numFmtId="0" fontId="0" fillId="0" borderId="8" xfId="0" applyBorder="1"/>
    <xf numFmtId="0" fontId="0" fillId="3" borderId="9" xfId="0" applyFill="1" applyBorder="1"/>
    <xf numFmtId="165" fontId="0" fillId="2" borderId="7" xfId="0" applyNumberFormat="1" applyFill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0" fontId="2" fillId="3" borderId="11" xfId="0" applyFont="1" applyFill="1" applyBorder="1" applyAlignment="1">
      <alignment horizontal="center"/>
    </xf>
    <xf numFmtId="0" fontId="0" fillId="0" borderId="11" xfId="0" applyBorder="1"/>
    <xf numFmtId="0" fontId="3" fillId="0" borderId="12" xfId="0" applyFont="1" applyBorder="1"/>
    <xf numFmtId="0" fontId="0" fillId="0" borderId="0" xfId="0" applyAlignment="1">
      <alignment horizontal="center"/>
    </xf>
    <xf numFmtId="9" fontId="0" fillId="0" borderId="6" xfId="2" applyFont="1" applyBorder="1"/>
    <xf numFmtId="9" fontId="0" fillId="0" borderId="0" xfId="0" applyNumberFormat="1"/>
    <xf numFmtId="9" fontId="0" fillId="0" borderId="13" xfId="2" applyFont="1" applyBorder="1"/>
    <xf numFmtId="165" fontId="0" fillId="0" borderId="14" xfId="0" applyNumberFormat="1" applyBorder="1"/>
    <xf numFmtId="166" fontId="0" fillId="2" borderId="7" xfId="0" applyNumberFormat="1" applyFill="1" applyBorder="1"/>
    <xf numFmtId="166" fontId="0" fillId="2" borderId="1" xfId="0" applyNumberFormat="1" applyFill="1" applyBorder="1"/>
    <xf numFmtId="166" fontId="4" fillId="4" borderId="0" xfId="0" applyNumberFormat="1" applyFont="1" applyFill="1"/>
    <xf numFmtId="166" fontId="0" fillId="2" borderId="4" xfId="0" applyNumberFormat="1" applyFill="1" applyBorder="1"/>
    <xf numFmtId="9" fontId="0" fillId="0" borderId="15" xfId="2" applyFont="1" applyBorder="1"/>
    <xf numFmtId="166" fontId="0" fillId="2" borderId="6" xfId="0" applyNumberFormat="1" applyFill="1" applyBorder="1"/>
    <xf numFmtId="9" fontId="0" fillId="0" borderId="2" xfId="0" applyNumberFormat="1" applyBorder="1"/>
    <xf numFmtId="9" fontId="0" fillId="0" borderId="6" xfId="0" applyNumberFormat="1" applyBorder="1"/>
    <xf numFmtId="9" fontId="0" fillId="0" borderId="0" xfId="2" applyFont="1"/>
    <xf numFmtId="165" fontId="0" fillId="0" borderId="0" xfId="1" applyNumberFormat="1" applyFont="1"/>
    <xf numFmtId="165" fontId="0" fillId="0" borderId="0" xfId="0" applyNumberFormat="1"/>
    <xf numFmtId="44" fontId="0" fillId="0" borderId="0" xfId="0" applyNumberFormat="1"/>
    <xf numFmtId="2" fontId="0" fillId="0" borderId="6" xfId="0" applyNumberFormat="1" applyBorder="1"/>
    <xf numFmtId="0" fontId="0" fillId="0" borderId="0" xfId="0" applyAlignment="1">
      <alignment horizontal="right"/>
    </xf>
    <xf numFmtId="0" fontId="0" fillId="5" borderId="6" xfId="0" applyFill="1" applyBorder="1"/>
    <xf numFmtId="6" fontId="0" fillId="0" borderId="0" xfId="0" applyNumberFormat="1" applyAlignment="1">
      <alignment horizontal="right"/>
    </xf>
    <xf numFmtId="166" fontId="5" fillId="0" borderId="0" xfId="0" applyNumberFormat="1" applyFont="1"/>
    <xf numFmtId="6" fontId="5" fillId="0" borderId="0" xfId="0" applyNumberFormat="1" applyFont="1" applyAlignment="1">
      <alignment horizontal="right"/>
    </xf>
    <xf numFmtId="44" fontId="5" fillId="0" borderId="0" xfId="0" applyNumberFormat="1" applyFont="1"/>
    <xf numFmtId="6" fontId="5" fillId="0" borderId="0" xfId="0" applyNumberFormat="1" applyFont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0" xfId="0" applyFont="1"/>
    <xf numFmtId="1" fontId="0" fillId="5" borderId="0" xfId="0" applyNumberFormat="1" applyFill="1"/>
    <xf numFmtId="1" fontId="0" fillId="0" borderId="0" xfId="0" applyNumberFormat="1"/>
    <xf numFmtId="6" fontId="0" fillId="5" borderId="0" xfId="0" applyNumberFormat="1" applyFill="1" applyAlignment="1">
      <alignment horizontal="right"/>
    </xf>
    <xf numFmtId="2" fontId="0" fillId="0" borderId="0" xfId="0" applyNumberFormat="1"/>
    <xf numFmtId="166" fontId="0" fillId="5" borderId="6" xfId="0" applyNumberFormat="1" applyFill="1" applyBorder="1"/>
    <xf numFmtId="166" fontId="0" fillId="0" borderId="6" xfId="0" applyNumberFormat="1" applyBorder="1"/>
    <xf numFmtId="166" fontId="0" fillId="5" borderId="6" xfId="0" applyNumberFormat="1" applyFill="1" applyBorder="1" applyAlignment="1">
      <alignment horizontal="right"/>
    </xf>
    <xf numFmtId="166" fontId="0" fillId="0" borderId="0" xfId="0" applyNumberFormat="1" applyAlignment="1">
      <alignment horizontal="right"/>
    </xf>
    <xf numFmtId="166" fontId="5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0" fillId="6" borderId="6" xfId="0" applyFill="1" applyBorder="1"/>
    <xf numFmtId="6" fontId="0" fillId="0" borderId="0" xfId="0" applyNumberFormat="1" applyAlignment="1">
      <alignment horizontal="center"/>
    </xf>
    <xf numFmtId="6" fontId="0" fillId="0" borderId="0" xfId="0" applyNumberFormat="1"/>
    <xf numFmtId="0" fontId="7" fillId="0" borderId="6" xfId="0" applyFont="1" applyBorder="1"/>
    <xf numFmtId="0" fontId="8" fillId="0" borderId="6" xfId="0" applyFont="1" applyBorder="1"/>
    <xf numFmtId="0" fontId="7" fillId="0" borderId="17" xfId="0" applyFont="1" applyBorder="1"/>
    <xf numFmtId="0" fontId="8" fillId="0" borderId="18" xfId="0" applyFont="1" applyBorder="1"/>
    <xf numFmtId="0" fontId="8" fillId="0" borderId="17" xfId="0" applyFont="1" applyBorder="1"/>
    <xf numFmtId="0" fontId="0" fillId="0" borderId="16" xfId="0" applyBorder="1"/>
    <xf numFmtId="0" fontId="7" fillId="0" borderId="18" xfId="0" applyFont="1" applyBorder="1"/>
    <xf numFmtId="0" fontId="7" fillId="7" borderId="6" xfId="0" applyFont="1" applyFill="1" applyBorder="1"/>
    <xf numFmtId="0" fontId="0" fillId="7" borderId="0" xfId="0" applyFill="1"/>
    <xf numFmtId="0" fontId="8" fillId="7" borderId="6" xfId="0" applyFont="1" applyFill="1" applyBorder="1"/>
    <xf numFmtId="0" fontId="7" fillId="7" borderId="17" xfId="0" applyFont="1" applyFill="1" applyBorder="1"/>
    <xf numFmtId="0" fontId="9" fillId="0" borderId="6" xfId="0" applyFont="1" applyBorder="1"/>
    <xf numFmtId="0" fontId="10" fillId="0" borderId="6" xfId="0" applyFont="1" applyBorder="1"/>
    <xf numFmtId="0" fontId="7" fillId="6" borderId="6" xfId="0" applyFont="1" applyFill="1" applyBorder="1"/>
    <xf numFmtId="0" fontId="8" fillId="6" borderId="6" xfId="0" applyFont="1" applyFill="1" applyBorder="1"/>
    <xf numFmtId="2" fontId="0" fillId="6" borderId="6" xfId="0" applyNumberFormat="1" applyFill="1" applyBorder="1"/>
    <xf numFmtId="0" fontId="7" fillId="0" borderId="0" xfId="0" applyFont="1"/>
    <xf numFmtId="166" fontId="0" fillId="0" borderId="0" xfId="1" applyNumberFormat="1" applyFont="1"/>
    <xf numFmtId="166" fontId="5" fillId="0" borderId="0" xfId="1" applyNumberFormat="1" applyFont="1"/>
    <xf numFmtId="0" fontId="0" fillId="0" borderId="19" xfId="0" applyBorder="1"/>
    <xf numFmtId="0" fontId="7" fillId="0" borderId="19" xfId="0" applyFont="1" applyBorder="1"/>
    <xf numFmtId="0" fontId="0" fillId="0" borderId="20" xfId="0" applyBorder="1"/>
    <xf numFmtId="0" fontId="0" fillId="0" borderId="6" xfId="0" applyBorder="1" applyAlignment="1">
      <alignment horizontal="right"/>
    </xf>
    <xf numFmtId="2" fontId="0" fillId="0" borderId="6" xfId="0" applyNumberFormat="1" applyBorder="1" applyAlignment="1">
      <alignment horizontal="right"/>
    </xf>
    <xf numFmtId="0" fontId="4" fillId="6" borderId="6" xfId="0" applyFont="1" applyFill="1" applyBorder="1"/>
    <xf numFmtId="0" fontId="7" fillId="6" borderId="17" xfId="0" applyFont="1" applyFill="1" applyBorder="1"/>
    <xf numFmtId="166" fontId="0" fillId="0" borderId="14" xfId="1" applyNumberFormat="1" applyFont="1" applyBorder="1"/>
    <xf numFmtId="6" fontId="11" fillId="0" borderId="0" xfId="0" applyNumberFormat="1" applyFont="1"/>
    <xf numFmtId="0" fontId="7" fillId="6" borderId="19" xfId="0" applyFont="1" applyFill="1" applyBorder="1"/>
    <xf numFmtId="0" fontId="0" fillId="6" borderId="19" xfId="0" applyFill="1" applyBorder="1"/>
    <xf numFmtId="166" fontId="0" fillId="0" borderId="19" xfId="0" applyNumberFormat="1" applyBorder="1"/>
    <xf numFmtId="166" fontId="0" fillId="0" borderId="20" xfId="0" applyNumberFormat="1" applyBorder="1"/>
    <xf numFmtId="0" fontId="7" fillId="6" borderId="6" xfId="0" applyFont="1" applyFill="1" applyBorder="1" applyAlignment="1">
      <alignment horizontal="right"/>
    </xf>
    <xf numFmtId="0" fontId="0" fillId="8" borderId="0" xfId="0" applyFill="1"/>
    <xf numFmtId="0" fontId="0" fillId="8" borderId="6" xfId="0" applyFill="1" applyBorder="1" applyAlignment="1">
      <alignment horizontal="center"/>
    </xf>
    <xf numFmtId="166" fontId="0" fillId="8" borderId="6" xfId="0" applyNumberFormat="1" applyFill="1" applyBorder="1" applyAlignment="1">
      <alignment horizontal="center"/>
    </xf>
    <xf numFmtId="0" fontId="0" fillId="8" borderId="6" xfId="0" applyFill="1" applyBorder="1"/>
    <xf numFmtId="6" fontId="0" fillId="8" borderId="6" xfId="0" applyNumberFormat="1" applyFill="1" applyBorder="1" applyAlignment="1">
      <alignment horizontal="center"/>
    </xf>
    <xf numFmtId="6" fontId="5" fillId="8" borderId="0" xfId="0" applyNumberFormat="1" applyFont="1" applyFill="1"/>
    <xf numFmtId="166" fontId="0" fillId="8" borderId="0" xfId="1" applyNumberFormat="1" applyFont="1" applyFill="1"/>
    <xf numFmtId="0" fontId="3" fillId="0" borderId="0" xfId="0" applyFont="1"/>
    <xf numFmtId="16" fontId="0" fillId="0" borderId="0" xfId="0" applyNumberFormat="1"/>
    <xf numFmtId="0" fontId="12" fillId="0" borderId="0" xfId="0" applyFont="1"/>
    <xf numFmtId="0" fontId="13" fillId="0" borderId="0" xfId="0" applyFont="1"/>
    <xf numFmtId="6" fontId="14" fillId="0" borderId="0" xfId="0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A1DE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617221</xdr:colOff>
      <xdr:row>1</xdr:row>
      <xdr:rowOff>22860</xdr:rowOff>
    </xdr:from>
    <xdr:to>
      <xdr:col>2</xdr:col>
      <xdr:colOff>192259</xdr:colOff>
      <xdr:row>6</xdr:row>
      <xdr:rowOff>177633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D85DC3-AF3B-2C0C-C224-BC2BA47D5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5881" y="205740"/>
          <a:ext cx="1335258" cy="10691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6F6ED-C8EF-4BA0-A74B-1F2287B20D88}">
  <dimension ref="A1:Z67"/>
  <sheetViews>
    <sheetView showGridLines="0" workbookViewId="0">
      <pane ySplit="1" topLeftCell="A45" activePane="bottomLeft" state="frozen"/>
      <selection pane="bottomLeft" sqref="A1:E68"/>
    </sheetView>
  </sheetViews>
  <sheetFormatPr defaultRowHeight="14.4" x14ac:dyDescent="0.3"/>
  <cols>
    <col min="1" max="1" width="10.33203125" bestFit="1" customWidth="1"/>
    <col min="2" max="2" width="25.6640625" customWidth="1"/>
    <col min="3" max="3" width="11.33203125" bestFit="1" customWidth="1"/>
    <col min="4" max="4" width="12.33203125" bestFit="1" customWidth="1"/>
    <col min="5" max="5" width="12.33203125" customWidth="1"/>
    <col min="7" max="7" width="10.33203125" bestFit="1" customWidth="1"/>
    <col min="8" max="8" width="11.33203125" bestFit="1" customWidth="1"/>
    <col min="9" max="10" width="10.33203125" bestFit="1" customWidth="1"/>
    <col min="11" max="11" width="10.6640625" bestFit="1" customWidth="1"/>
    <col min="12" max="12" width="10.33203125" bestFit="1" customWidth="1"/>
    <col min="13" max="13" width="11.33203125" bestFit="1" customWidth="1"/>
    <col min="14" max="14" width="10.5546875" bestFit="1" customWidth="1"/>
    <col min="15" max="15" width="25.6640625" customWidth="1"/>
    <col min="17" max="17" width="10.5546875" bestFit="1" customWidth="1"/>
  </cols>
  <sheetData>
    <row r="1" spans="1:26" x14ac:dyDescent="0.3">
      <c r="F1" s="49"/>
    </row>
    <row r="2" spans="1:26" x14ac:dyDescent="0.3">
      <c r="F2" s="49"/>
    </row>
    <row r="7" spans="1:26" ht="18" x14ac:dyDescent="0.35">
      <c r="A7" s="99"/>
      <c r="B7" s="100"/>
    </row>
    <row r="8" spans="1:26" ht="21" x14ac:dyDescent="0.4">
      <c r="A8" s="101" t="s">
        <v>95</v>
      </c>
      <c r="B8" s="102"/>
      <c r="C8" s="103">
        <v>39400</v>
      </c>
      <c r="D8" s="86"/>
    </row>
    <row r="9" spans="1:26" ht="15" thickBot="1" x14ac:dyDescent="0.35">
      <c r="P9" s="8"/>
      <c r="R9" s="31">
        <v>0.15</v>
      </c>
      <c r="S9" s="32" t="e">
        <f>#REF!*R9</f>
        <v>#REF!</v>
      </c>
      <c r="V9" s="19">
        <v>0.19</v>
      </c>
      <c r="W9" t="e">
        <f>#REF!*V9</f>
        <v>#REF!</v>
      </c>
      <c r="Y9" s="7">
        <v>0.2</v>
      </c>
      <c r="Z9" t="e">
        <f>#REF!*Y9</f>
        <v>#REF!</v>
      </c>
    </row>
    <row r="10" spans="1:26" ht="18.600000000000001" thickBot="1" x14ac:dyDescent="0.4">
      <c r="A10" s="17" t="s">
        <v>4</v>
      </c>
      <c r="D10" s="39">
        <v>3800</v>
      </c>
      <c r="E10" s="39"/>
      <c r="F10" t="s">
        <v>23</v>
      </c>
      <c r="P10" s="8"/>
      <c r="R10" s="31">
        <v>0.13</v>
      </c>
      <c r="S10" s="32" t="e">
        <f>#REF!*R10</f>
        <v>#REF!</v>
      </c>
      <c r="V10" s="19">
        <v>0.14000000000000001</v>
      </c>
      <c r="W10" t="e">
        <f>#REF!*V10</f>
        <v>#REF!</v>
      </c>
      <c r="Y10" s="7">
        <v>0.15</v>
      </c>
      <c r="Z10" t="e">
        <f>#REF!*Y10</f>
        <v>#REF!</v>
      </c>
    </row>
    <row r="11" spans="1:26" x14ac:dyDescent="0.3">
      <c r="A11" s="92" t="s">
        <v>7</v>
      </c>
      <c r="B11" s="93" t="s">
        <v>1</v>
      </c>
      <c r="C11" s="93" t="s">
        <v>8</v>
      </c>
      <c r="D11" s="93" t="s">
        <v>0</v>
      </c>
      <c r="E11" s="93"/>
      <c r="F11" s="93" t="s">
        <v>19</v>
      </c>
      <c r="G11" s="93" t="s">
        <v>20</v>
      </c>
      <c r="P11" s="8"/>
      <c r="R11" s="31">
        <v>0.1</v>
      </c>
      <c r="S11" s="32" t="e">
        <f>#REF!*R11</f>
        <v>#REF!</v>
      </c>
      <c r="V11" s="19">
        <v>0.09</v>
      </c>
      <c r="W11" t="e">
        <f>#REF!*V11</f>
        <v>#REF!</v>
      </c>
      <c r="Y11" s="7">
        <v>0.1</v>
      </c>
      <c r="Z11" t="e">
        <f>#REF!*Y11</f>
        <v>#REF!</v>
      </c>
    </row>
    <row r="12" spans="1:26" ht="15.6" x14ac:dyDescent="0.3">
      <c r="A12" s="36" t="s">
        <v>17</v>
      </c>
      <c r="B12" s="72" t="s">
        <v>43</v>
      </c>
      <c r="C12" s="56">
        <v>2.54</v>
      </c>
      <c r="D12" s="51">
        <f>D10*F12/2</f>
        <v>760</v>
      </c>
      <c r="F12" s="31">
        <v>0.4</v>
      </c>
      <c r="P12" s="5"/>
      <c r="R12" s="31">
        <v>0.08</v>
      </c>
      <c r="S12" s="32" t="e">
        <f>#REF!*R12</f>
        <v>#REF!</v>
      </c>
      <c r="V12" s="19">
        <v>0.05</v>
      </c>
      <c r="W12" t="e">
        <f>#REF!*V12</f>
        <v>#REF!</v>
      </c>
      <c r="Y12" s="4"/>
    </row>
    <row r="13" spans="1:26" ht="16.2" thickBot="1" x14ac:dyDescent="0.35">
      <c r="A13" s="36">
        <v>2</v>
      </c>
      <c r="B13" s="72" t="s">
        <v>34</v>
      </c>
      <c r="C13" s="56">
        <v>2.93</v>
      </c>
      <c r="D13" s="51">
        <f>D10*F13/2</f>
        <v>570</v>
      </c>
      <c r="F13" s="31">
        <v>0.3</v>
      </c>
      <c r="P13" s="2"/>
      <c r="R13" s="31">
        <v>0.06</v>
      </c>
      <c r="S13" s="32" t="e">
        <f>#REF!*R13</f>
        <v>#REF!</v>
      </c>
      <c r="V13" s="29">
        <f>SUM(V9:V12)</f>
        <v>0.47000000000000003</v>
      </c>
      <c r="W13" t="e">
        <f>SUM(W9:W12)</f>
        <v>#REF!</v>
      </c>
      <c r="Y13" s="29">
        <f>SUM(Y9:Y11)</f>
        <v>0.44999999999999996</v>
      </c>
      <c r="Z13" t="e">
        <f>SUM(Z9:Z12)</f>
        <v>#REF!</v>
      </c>
    </row>
    <row r="14" spans="1:26" ht="15.6" x14ac:dyDescent="0.3">
      <c r="A14" s="36">
        <v>3</v>
      </c>
      <c r="B14" s="72" t="s">
        <v>22</v>
      </c>
      <c r="C14" s="56">
        <v>3.04</v>
      </c>
      <c r="D14" s="51">
        <f>D10*F14/2</f>
        <v>380</v>
      </c>
      <c r="F14" s="31">
        <v>0.2</v>
      </c>
      <c r="R14" s="31">
        <v>0.04</v>
      </c>
      <c r="S14" s="32" t="e">
        <f>#REF!*R14</f>
        <v>#REF!</v>
      </c>
    </row>
    <row r="15" spans="1:26" ht="15.6" x14ac:dyDescent="0.3">
      <c r="A15" s="36">
        <v>4</v>
      </c>
      <c r="B15" s="73" t="s">
        <v>72</v>
      </c>
      <c r="C15" s="83">
        <v>3.1</v>
      </c>
      <c r="D15" s="51">
        <f>D10*F15/2</f>
        <v>190</v>
      </c>
      <c r="F15" s="31">
        <v>0.1</v>
      </c>
      <c r="R15" s="31">
        <v>0.03</v>
      </c>
      <c r="S15" s="32" t="e">
        <f>#REF!*R15</f>
        <v>#REF!</v>
      </c>
    </row>
    <row r="16" spans="1:26" x14ac:dyDescent="0.3">
      <c r="A16" s="36"/>
      <c r="B16" s="37" t="s">
        <v>55</v>
      </c>
      <c r="C16" s="37"/>
      <c r="D16" s="50"/>
      <c r="E16" s="46"/>
      <c r="R16" s="31">
        <v>0.02</v>
      </c>
      <c r="S16" s="32" t="e">
        <f>#REF!*R16</f>
        <v>#REF!</v>
      </c>
    </row>
    <row r="17" spans="1:22" ht="15.6" x14ac:dyDescent="0.3">
      <c r="A17" s="36" t="s">
        <v>16</v>
      </c>
      <c r="B17" s="72" t="s">
        <v>62</v>
      </c>
      <c r="C17" s="56">
        <v>4.58</v>
      </c>
      <c r="D17" s="51">
        <f>D10*F17/2</f>
        <v>760</v>
      </c>
      <c r="F17" s="31">
        <v>0.4</v>
      </c>
      <c r="R17" s="20">
        <f>SUM(R9:R16)</f>
        <v>0.6100000000000001</v>
      </c>
      <c r="S17" s="32" t="e">
        <f>SUM(S9:S16)</f>
        <v>#REF!</v>
      </c>
      <c r="V17">
        <v>3</v>
      </c>
    </row>
    <row r="18" spans="1:22" ht="15.6" x14ac:dyDescent="0.3">
      <c r="A18" s="36">
        <v>2</v>
      </c>
      <c r="B18" s="72" t="s">
        <v>61</v>
      </c>
      <c r="C18" s="56">
        <v>4.63</v>
      </c>
      <c r="D18" s="51">
        <f>D10*F18/2</f>
        <v>570</v>
      </c>
      <c r="F18" s="31">
        <v>0.3</v>
      </c>
      <c r="V18" s="20">
        <v>0.5</v>
      </c>
    </row>
    <row r="19" spans="1:22" ht="15.6" x14ac:dyDescent="0.3">
      <c r="A19" s="36">
        <v>3</v>
      </c>
      <c r="B19" s="73" t="s">
        <v>31</v>
      </c>
      <c r="C19" s="56">
        <v>5.08</v>
      </c>
      <c r="D19" s="51">
        <f>D10*F19/2</f>
        <v>380</v>
      </c>
      <c r="F19" s="31">
        <v>0.2</v>
      </c>
      <c r="R19" t="s">
        <v>12</v>
      </c>
      <c r="S19">
        <v>120</v>
      </c>
      <c r="V19" s="20">
        <v>0.3</v>
      </c>
    </row>
    <row r="20" spans="1:22" ht="15.6" x14ac:dyDescent="0.3">
      <c r="A20" s="36">
        <v>4</v>
      </c>
      <c r="B20" s="87" t="s">
        <v>33</v>
      </c>
      <c r="C20" s="88">
        <v>5.12</v>
      </c>
      <c r="D20" s="89">
        <f>D10*F20/2</f>
        <v>190</v>
      </c>
      <c r="F20" s="31">
        <v>0.1</v>
      </c>
      <c r="R20" t="s">
        <v>12</v>
      </c>
      <c r="S20">
        <v>120</v>
      </c>
      <c r="V20" s="20">
        <v>0.2</v>
      </c>
    </row>
    <row r="21" spans="1:22" ht="15" thickBot="1" x14ac:dyDescent="0.35">
      <c r="B21" s="80"/>
      <c r="C21" s="80"/>
      <c r="D21" s="90"/>
      <c r="E21" s="47"/>
      <c r="G21" s="34"/>
      <c r="R21" t="s">
        <v>12</v>
      </c>
      <c r="S21">
        <v>120</v>
      </c>
    </row>
    <row r="22" spans="1:22" x14ac:dyDescent="0.3">
      <c r="D22" s="39">
        <v>3800</v>
      </c>
      <c r="E22" s="39"/>
      <c r="F22" t="s">
        <v>23</v>
      </c>
      <c r="K22" s="16"/>
      <c r="L22" s="13" t="s">
        <v>3</v>
      </c>
      <c r="M22" s="15"/>
      <c r="N22" s="14"/>
      <c r="O22" s="13" t="s">
        <v>2</v>
      </c>
    </row>
    <row r="23" spans="1:22" x14ac:dyDescent="0.3">
      <c r="A23" s="92" t="s">
        <v>6</v>
      </c>
      <c r="B23" s="93" t="s">
        <v>1</v>
      </c>
      <c r="C23" s="93" t="s">
        <v>8</v>
      </c>
      <c r="D23" s="94" t="s">
        <v>0</v>
      </c>
      <c r="E23" s="93"/>
      <c r="F23" s="93" t="s">
        <v>19</v>
      </c>
      <c r="G23" s="93" t="s">
        <v>20</v>
      </c>
      <c r="K23" s="7">
        <v>0.3</v>
      </c>
      <c r="L23" s="12" t="e">
        <f>SUM(#REF!*K23)</f>
        <v>#REF!</v>
      </c>
      <c r="M23" s="8"/>
      <c r="N23" s="7">
        <v>0.4</v>
      </c>
      <c r="O23" s="12" t="e">
        <f>SUM(#REF!*N23)</f>
        <v>#REF!</v>
      </c>
      <c r="S23" s="33"/>
    </row>
    <row r="24" spans="1:22" ht="15.6" x14ac:dyDescent="0.3">
      <c r="A24" s="36" t="s">
        <v>17</v>
      </c>
      <c r="B24" s="72" t="s">
        <v>34</v>
      </c>
      <c r="C24" s="56">
        <v>2.8</v>
      </c>
      <c r="D24" s="51">
        <f>D22*F24/2</f>
        <v>760</v>
      </c>
      <c r="F24" s="31">
        <v>0.4</v>
      </c>
      <c r="K24" s="7">
        <v>0.25</v>
      </c>
      <c r="L24" s="12" t="e">
        <f>SUM(#REF!*K24)</f>
        <v>#REF!</v>
      </c>
      <c r="M24" s="8"/>
      <c r="N24" s="7">
        <v>0.3</v>
      </c>
      <c r="O24" s="12" t="e">
        <f>SUM(#REF!*N24)</f>
        <v>#REF!</v>
      </c>
    </row>
    <row r="25" spans="1:22" ht="15.6" x14ac:dyDescent="0.3">
      <c r="A25" s="36">
        <v>2</v>
      </c>
      <c r="B25" s="72" t="s">
        <v>65</v>
      </c>
      <c r="C25" s="56">
        <v>2.87</v>
      </c>
      <c r="D25" s="51">
        <f>D22*F25/2</f>
        <v>570</v>
      </c>
      <c r="F25" s="31">
        <v>0.3</v>
      </c>
      <c r="K25" s="7">
        <v>0.2</v>
      </c>
      <c r="L25" s="12" t="e">
        <f>SUM(#REF!*K25)</f>
        <v>#REF!</v>
      </c>
      <c r="M25" s="8"/>
      <c r="N25" s="7">
        <v>0.2</v>
      </c>
      <c r="O25" s="12" t="e">
        <f>SUM(#REF!*N25)</f>
        <v>#REF!</v>
      </c>
    </row>
    <row r="26" spans="1:22" ht="15.6" x14ac:dyDescent="0.3">
      <c r="A26" s="36">
        <v>3</v>
      </c>
      <c r="B26" s="72" t="s">
        <v>45</v>
      </c>
      <c r="C26" s="56">
        <v>2.96</v>
      </c>
      <c r="D26" s="51">
        <f>D22*F26/2</f>
        <v>380</v>
      </c>
      <c r="F26" s="31">
        <v>0.2</v>
      </c>
      <c r="K26" s="7">
        <v>0.15</v>
      </c>
      <c r="L26" s="12" t="e">
        <f>SUM(#REF!*K26)</f>
        <v>#REF!</v>
      </c>
      <c r="M26" s="8"/>
      <c r="N26" s="7">
        <v>0.1</v>
      </c>
      <c r="O26" s="12" t="e">
        <f>SUM(#REF!*N26)</f>
        <v>#REF!</v>
      </c>
    </row>
    <row r="27" spans="1:22" ht="15.6" x14ac:dyDescent="0.3">
      <c r="A27" s="36">
        <v>4</v>
      </c>
      <c r="B27" s="72" t="s">
        <v>22</v>
      </c>
      <c r="C27" s="56">
        <v>3.05</v>
      </c>
      <c r="D27" s="51">
        <f>D22*F27</f>
        <v>380</v>
      </c>
      <c r="F27" s="31">
        <v>0.1</v>
      </c>
      <c r="K27" s="7">
        <v>0.1</v>
      </c>
      <c r="L27" s="12" t="e">
        <f>SUM(#REF!*K27)</f>
        <v>#REF!</v>
      </c>
      <c r="M27" s="11"/>
      <c r="N27" s="10"/>
      <c r="O27" s="9"/>
    </row>
    <row r="28" spans="1:22" ht="15" thickBot="1" x14ac:dyDescent="0.35">
      <c r="A28" s="36"/>
      <c r="B28" s="37"/>
      <c r="C28" s="37"/>
      <c r="D28" s="52"/>
      <c r="E28" s="48"/>
      <c r="K28" s="4"/>
      <c r="L28" s="3"/>
      <c r="M28" s="5"/>
      <c r="N28" s="4"/>
      <c r="O28" s="3"/>
    </row>
    <row r="29" spans="1:22" ht="16.8" thickTop="1" thickBot="1" x14ac:dyDescent="0.35">
      <c r="A29" s="36" t="s">
        <v>16</v>
      </c>
      <c r="B29" s="72" t="s">
        <v>73</v>
      </c>
      <c r="C29" s="56">
        <v>5.21</v>
      </c>
      <c r="D29" s="51">
        <f>D22*F29/2</f>
        <v>760</v>
      </c>
      <c r="F29" s="31">
        <v>0.4</v>
      </c>
      <c r="I29" s="34"/>
      <c r="K29" s="29">
        <f>SUM(K23:K27)</f>
        <v>1</v>
      </c>
      <c r="L29" s="1" t="e">
        <f>SUM(L23:L28)</f>
        <v>#REF!</v>
      </c>
      <c r="M29" s="2"/>
      <c r="N29" s="29">
        <f>SUM(N23:N27)</f>
        <v>0.99999999999999989</v>
      </c>
      <c r="O29" s="1" t="e">
        <f>SUM(O23:O28)</f>
        <v>#REF!</v>
      </c>
    </row>
    <row r="30" spans="1:22" ht="16.2" thickBot="1" x14ac:dyDescent="0.35">
      <c r="A30" s="36">
        <v>2</v>
      </c>
      <c r="B30" s="72" t="s">
        <v>26</v>
      </c>
      <c r="C30" s="56">
        <v>5.94</v>
      </c>
      <c r="D30" s="51">
        <f>D22*F30/2</f>
        <v>570</v>
      </c>
      <c r="F30" s="31">
        <v>0.3</v>
      </c>
      <c r="K30" s="20"/>
    </row>
    <row r="31" spans="1:22" ht="15.6" x14ac:dyDescent="0.3">
      <c r="A31" s="36">
        <v>3</v>
      </c>
      <c r="B31" s="73" t="s">
        <v>48</v>
      </c>
      <c r="C31" s="56">
        <v>5.98</v>
      </c>
      <c r="D31" s="51">
        <f>D22*F31/2</f>
        <v>380</v>
      </c>
      <c r="F31" s="31">
        <v>0.2</v>
      </c>
      <c r="K31" s="14"/>
      <c r="L31" s="13" t="s">
        <v>9</v>
      </c>
      <c r="M31" s="15"/>
      <c r="N31" s="14"/>
      <c r="O31" s="13" t="s">
        <v>10</v>
      </c>
    </row>
    <row r="32" spans="1:22" ht="16.2" thickBot="1" x14ac:dyDescent="0.35">
      <c r="A32" s="36">
        <v>4</v>
      </c>
      <c r="B32" s="84" t="s">
        <v>64</v>
      </c>
      <c r="C32" s="56">
        <v>12.12</v>
      </c>
      <c r="D32" s="51">
        <f>D22*F32</f>
        <v>380</v>
      </c>
      <c r="F32" s="31">
        <v>0.1</v>
      </c>
      <c r="K32" s="19">
        <v>0.28999999999999998</v>
      </c>
      <c r="L32" s="23" t="e">
        <f>SUM(#REF!*K32)</f>
        <v>#REF!</v>
      </c>
      <c r="M32" s="8"/>
      <c r="N32" s="27">
        <v>0.23</v>
      </c>
      <c r="O32" s="28" t="e">
        <f>#REF!*N32</f>
        <v>#REF!</v>
      </c>
    </row>
    <row r="33" spans="1:15" x14ac:dyDescent="0.3">
      <c r="D33" s="53"/>
      <c r="E33" s="38"/>
      <c r="K33" s="19">
        <v>0.24</v>
      </c>
      <c r="L33" s="23" t="e">
        <f>SUM(#REF!*K33)</f>
        <v>#REF!</v>
      </c>
      <c r="M33" s="8"/>
      <c r="N33" s="27">
        <v>0.2</v>
      </c>
      <c r="O33" s="28" t="e">
        <f>#REF!*N33</f>
        <v>#REF!</v>
      </c>
    </row>
    <row r="34" spans="1:15" x14ac:dyDescent="0.3">
      <c r="D34" s="54">
        <v>3000</v>
      </c>
      <c r="E34" s="40"/>
      <c r="F34" t="s">
        <v>23</v>
      </c>
      <c r="K34" s="19">
        <v>0.19</v>
      </c>
      <c r="L34" s="23" t="e">
        <f>SUM(#REF!*K34)</f>
        <v>#REF!</v>
      </c>
      <c r="M34" s="8"/>
      <c r="N34" s="27">
        <v>0.17</v>
      </c>
      <c r="O34" s="28" t="e">
        <f>#REF!*N34</f>
        <v>#REF!</v>
      </c>
    </row>
    <row r="35" spans="1:15" x14ac:dyDescent="0.3">
      <c r="A35" s="92" t="s">
        <v>11</v>
      </c>
      <c r="B35" s="95" t="s">
        <v>1</v>
      </c>
      <c r="C35" s="95" t="s">
        <v>18</v>
      </c>
      <c r="D35" s="94" t="s">
        <v>0</v>
      </c>
      <c r="E35" s="96"/>
      <c r="F35" s="93" t="s">
        <v>19</v>
      </c>
      <c r="G35" s="93" t="s">
        <v>20</v>
      </c>
      <c r="K35" s="19">
        <v>0.14000000000000001</v>
      </c>
      <c r="L35" s="23" t="e">
        <f>#REF!*K35</f>
        <v>#REF!</v>
      </c>
      <c r="M35" s="8"/>
      <c r="N35" s="27">
        <v>0.14000000000000001</v>
      </c>
      <c r="O35" s="28" t="e">
        <f>#REF!*N35</f>
        <v>#REF!</v>
      </c>
    </row>
    <row r="36" spans="1:15" ht="15.6" x14ac:dyDescent="0.3">
      <c r="A36">
        <v>1</v>
      </c>
      <c r="B36" s="72" t="s">
        <v>52</v>
      </c>
      <c r="C36" s="74">
        <v>6.67</v>
      </c>
      <c r="D36" s="51">
        <f>D34*F36</f>
        <v>869.99999999999989</v>
      </c>
      <c r="F36" s="19">
        <v>0.28999999999999998</v>
      </c>
      <c r="K36" s="19">
        <v>0.09</v>
      </c>
      <c r="L36" s="23" t="e">
        <f>#REF!*K36</f>
        <v>#REF!</v>
      </c>
      <c r="M36" s="8"/>
      <c r="N36" s="27">
        <v>0.11</v>
      </c>
      <c r="O36" s="28" t="e">
        <f>#REF!*N36</f>
        <v>#REF!</v>
      </c>
    </row>
    <row r="37" spans="1:15" ht="16.2" thickBot="1" x14ac:dyDescent="0.35">
      <c r="A37">
        <v>2</v>
      </c>
      <c r="B37" s="72" t="s">
        <v>50</v>
      </c>
      <c r="C37" s="74">
        <v>6.85</v>
      </c>
      <c r="D37" s="51">
        <f>D34*F37</f>
        <v>720</v>
      </c>
      <c r="F37" s="19">
        <v>0.24</v>
      </c>
      <c r="K37" s="19">
        <v>0.05</v>
      </c>
      <c r="L37" s="26" t="e">
        <f>#REF!*K37</f>
        <v>#REF!</v>
      </c>
      <c r="M37" s="5"/>
      <c r="N37" s="21">
        <v>0.08</v>
      </c>
      <c r="O37" s="28" t="e">
        <f>#REF!*N37</f>
        <v>#REF!</v>
      </c>
    </row>
    <row r="38" spans="1:15" ht="16.8" thickTop="1" thickBot="1" x14ac:dyDescent="0.35">
      <c r="A38">
        <v>3</v>
      </c>
      <c r="B38" s="72" t="s">
        <v>47</v>
      </c>
      <c r="C38" s="74">
        <v>6.96</v>
      </c>
      <c r="D38" s="51">
        <f>D34*F38</f>
        <v>570</v>
      </c>
      <c r="F38" s="19">
        <v>0.19</v>
      </c>
      <c r="K38" s="29">
        <f>SUM(K32:K37)</f>
        <v>1</v>
      </c>
      <c r="L38" s="24" t="e">
        <f>SUM(L32:L37)</f>
        <v>#REF!</v>
      </c>
      <c r="M38" s="2"/>
      <c r="N38" s="21">
        <v>0.05</v>
      </c>
      <c r="O38" s="28" t="e">
        <f>#REF!*N38</f>
        <v>#REF!</v>
      </c>
    </row>
    <row r="39" spans="1:15" ht="15.6" x14ac:dyDescent="0.3">
      <c r="A39">
        <v>4</v>
      </c>
      <c r="B39" s="73" t="s">
        <v>48</v>
      </c>
      <c r="C39" s="74">
        <v>6.9700000000000006</v>
      </c>
      <c r="D39" s="51">
        <f>D34*F39</f>
        <v>420.00000000000006</v>
      </c>
      <c r="F39" s="19">
        <v>0.14000000000000001</v>
      </c>
      <c r="K39" s="20"/>
      <c r="N39" s="19">
        <v>0.02</v>
      </c>
      <c r="O39" s="25" t="e">
        <f>#REF!*N39</f>
        <v>#REF!</v>
      </c>
    </row>
    <row r="40" spans="1:15" ht="16.2" thickBot="1" x14ac:dyDescent="0.35">
      <c r="A40">
        <v>5</v>
      </c>
      <c r="B40" s="72" t="s">
        <v>22</v>
      </c>
      <c r="C40" s="74">
        <v>7.15</v>
      </c>
      <c r="D40" s="51">
        <f>D34*F40</f>
        <v>270</v>
      </c>
      <c r="F40" s="19">
        <v>0.09</v>
      </c>
      <c r="K40" s="20"/>
      <c r="N40" s="30">
        <f>SUM(N32:N39)</f>
        <v>1</v>
      </c>
      <c r="O40" s="22" t="e">
        <f>SUM(O32:O39)</f>
        <v>#REF!</v>
      </c>
    </row>
    <row r="41" spans="1:15" ht="16.2" thickTop="1" x14ac:dyDescent="0.3">
      <c r="A41">
        <v>6</v>
      </c>
      <c r="B41" s="72" t="s">
        <v>34</v>
      </c>
      <c r="C41" s="74">
        <v>7.2200000000000006</v>
      </c>
      <c r="D41" s="51">
        <f>D34*F41</f>
        <v>150</v>
      </c>
      <c r="F41" s="19">
        <v>0.05</v>
      </c>
    </row>
    <row r="42" spans="1:15" x14ac:dyDescent="0.3">
      <c r="D42" s="39"/>
      <c r="E42" s="42"/>
    </row>
    <row r="43" spans="1:15" x14ac:dyDescent="0.3">
      <c r="O43">
        <v>800</v>
      </c>
    </row>
    <row r="44" spans="1:15" x14ac:dyDescent="0.3">
      <c r="A44" s="92" t="s">
        <v>56</v>
      </c>
      <c r="B44" s="92" t="s">
        <v>84</v>
      </c>
      <c r="C44" s="92"/>
      <c r="D44" s="97"/>
      <c r="E44" s="42"/>
      <c r="N44" s="7">
        <v>0.4</v>
      </c>
      <c r="O44">
        <f>O43*N44</f>
        <v>320</v>
      </c>
    </row>
    <row r="45" spans="1:15" ht="15.6" x14ac:dyDescent="0.3">
      <c r="A45">
        <v>1</v>
      </c>
      <c r="B45" s="72" t="s">
        <v>28</v>
      </c>
      <c r="C45" s="74">
        <v>2.6</v>
      </c>
      <c r="D45" s="76">
        <v>400</v>
      </c>
      <c r="E45" s="57"/>
      <c r="F45" s="18"/>
      <c r="G45" s="18"/>
      <c r="H45" t="s">
        <v>87</v>
      </c>
      <c r="N45" s="7">
        <v>0.3</v>
      </c>
      <c r="O45">
        <f>O43*N45</f>
        <v>240</v>
      </c>
    </row>
    <row r="46" spans="1:15" ht="15.6" x14ac:dyDescent="0.3">
      <c r="A46">
        <v>2</v>
      </c>
      <c r="B46" s="72" t="s">
        <v>85</v>
      </c>
      <c r="C46" s="74">
        <v>2.83</v>
      </c>
      <c r="D46" s="76">
        <v>200</v>
      </c>
      <c r="E46" s="58"/>
      <c r="H46" s="81" t="s">
        <v>88</v>
      </c>
      <c r="I46" s="81" t="s">
        <v>89</v>
      </c>
      <c r="J46" s="81" t="s">
        <v>91</v>
      </c>
      <c r="K46" s="81" t="s">
        <v>92</v>
      </c>
      <c r="L46" s="81" t="s">
        <v>90</v>
      </c>
      <c r="N46" s="7">
        <v>0.2</v>
      </c>
      <c r="O46">
        <f>O43*N46</f>
        <v>160</v>
      </c>
    </row>
    <row r="47" spans="1:15" x14ac:dyDescent="0.3">
      <c r="D47" s="76"/>
      <c r="H47" s="6">
        <v>12000</v>
      </c>
      <c r="I47" s="6">
        <v>6000</v>
      </c>
      <c r="J47" s="6">
        <v>5000</v>
      </c>
      <c r="K47" s="6">
        <v>4000</v>
      </c>
      <c r="L47" s="6">
        <v>870</v>
      </c>
      <c r="N47" s="7">
        <v>0.1</v>
      </c>
      <c r="O47">
        <f>O43*N47</f>
        <v>80</v>
      </c>
    </row>
    <row r="48" spans="1:15" x14ac:dyDescent="0.3">
      <c r="D48" s="77">
        <f>SUM(D45:D47)</f>
        <v>600</v>
      </c>
      <c r="H48" s="6">
        <v>150</v>
      </c>
      <c r="I48" s="6">
        <v>200</v>
      </c>
      <c r="J48" s="6">
        <v>200</v>
      </c>
      <c r="K48" s="6">
        <v>760</v>
      </c>
      <c r="L48" s="6">
        <v>400</v>
      </c>
    </row>
    <row r="49" spans="1:13" x14ac:dyDescent="0.3">
      <c r="D49" s="76"/>
      <c r="H49" s="6">
        <v>570</v>
      </c>
      <c r="I49" s="6">
        <v>400</v>
      </c>
      <c r="J49" s="6">
        <v>420</v>
      </c>
      <c r="K49" s="6"/>
      <c r="L49" s="6"/>
    </row>
    <row r="50" spans="1:13" x14ac:dyDescent="0.3">
      <c r="A50" s="92" t="s">
        <v>94</v>
      </c>
      <c r="B50" s="92" t="s">
        <v>84</v>
      </c>
      <c r="C50" s="92"/>
      <c r="D50" s="98"/>
      <c r="H50" s="6">
        <v>760</v>
      </c>
      <c r="I50" s="6">
        <v>270</v>
      </c>
      <c r="J50" s="6">
        <v>380</v>
      </c>
      <c r="K50" s="6"/>
      <c r="L50" s="6"/>
    </row>
    <row r="51" spans="1:13" ht="15.6" x14ac:dyDescent="0.3">
      <c r="A51">
        <v>1</v>
      </c>
      <c r="B51" s="72" t="s">
        <v>52</v>
      </c>
      <c r="C51" s="56">
        <v>2.77</v>
      </c>
      <c r="D51" s="76">
        <v>400</v>
      </c>
      <c r="H51" s="6"/>
      <c r="I51" s="6">
        <v>380</v>
      </c>
      <c r="J51" s="6"/>
      <c r="K51" s="6"/>
      <c r="L51" s="6"/>
    </row>
    <row r="52" spans="1:13" ht="15.6" x14ac:dyDescent="0.3">
      <c r="A52">
        <v>2</v>
      </c>
      <c r="B52" s="72" t="s">
        <v>22</v>
      </c>
      <c r="C52" s="74">
        <v>2.9</v>
      </c>
      <c r="D52" s="76">
        <v>200</v>
      </c>
      <c r="H52" s="6"/>
      <c r="I52" s="6">
        <v>380</v>
      </c>
      <c r="J52" s="6"/>
      <c r="K52" s="6"/>
      <c r="L52" s="6"/>
    </row>
    <row r="53" spans="1:13" x14ac:dyDescent="0.3">
      <c r="D53" s="76"/>
    </row>
    <row r="54" spans="1:13" ht="15" thickBot="1" x14ac:dyDescent="0.35">
      <c r="D54" s="77">
        <f>SUM(D51:D53)</f>
        <v>600</v>
      </c>
      <c r="H54" s="85">
        <f>SUM(H47:H53)</f>
        <v>13480</v>
      </c>
      <c r="I54" s="85">
        <f t="shared" ref="I54:L54" si="0">SUM(I47:I53)</f>
        <v>7630</v>
      </c>
      <c r="J54" s="85">
        <f t="shared" si="0"/>
        <v>6000</v>
      </c>
      <c r="K54" s="85">
        <f t="shared" si="0"/>
        <v>4760</v>
      </c>
      <c r="L54" s="85">
        <f t="shared" si="0"/>
        <v>1270</v>
      </c>
      <c r="M54" s="85">
        <f>SUM(H54:L54)</f>
        <v>33140</v>
      </c>
    </row>
    <row r="55" spans="1:13" ht="15" thickTop="1" x14ac:dyDescent="0.3">
      <c r="A55" s="92" t="s">
        <v>83</v>
      </c>
      <c r="B55" s="92" t="s">
        <v>84</v>
      </c>
      <c r="C55" s="92"/>
      <c r="D55" s="98"/>
    </row>
    <row r="56" spans="1:13" ht="15.6" x14ac:dyDescent="0.3">
      <c r="A56">
        <v>1</v>
      </c>
      <c r="B56" s="72" t="s">
        <v>22</v>
      </c>
      <c r="C56" s="56">
        <v>3.93</v>
      </c>
      <c r="D56" s="76">
        <v>400</v>
      </c>
    </row>
    <row r="57" spans="1:13" ht="15.6" x14ac:dyDescent="0.3">
      <c r="A57">
        <v>2</v>
      </c>
      <c r="B57" s="72" t="s">
        <v>48</v>
      </c>
      <c r="C57" s="56">
        <v>3.99</v>
      </c>
      <c r="D57" s="76">
        <v>200</v>
      </c>
    </row>
    <row r="58" spans="1:13" x14ac:dyDescent="0.3">
      <c r="D58" s="76"/>
    </row>
    <row r="59" spans="1:13" x14ac:dyDescent="0.3">
      <c r="D59" s="77">
        <f>SUM(D56:D58)</f>
        <v>600</v>
      </c>
    </row>
    <row r="60" spans="1:13" x14ac:dyDescent="0.3">
      <c r="A60" s="92" t="s">
        <v>93</v>
      </c>
      <c r="B60" s="92"/>
      <c r="C60" s="92"/>
      <c r="D60" s="98"/>
    </row>
    <row r="61" spans="1:13" ht="15.6" x14ac:dyDescent="0.3">
      <c r="A61" s="75" t="s">
        <v>58</v>
      </c>
      <c r="B61" s="72" t="s">
        <v>34</v>
      </c>
      <c r="C61" s="72">
        <v>2.87</v>
      </c>
      <c r="D61" s="76">
        <v>12000</v>
      </c>
    </row>
    <row r="62" spans="1:13" ht="15.6" x14ac:dyDescent="0.3">
      <c r="A62" s="75" t="s">
        <v>59</v>
      </c>
      <c r="B62" s="72" t="s">
        <v>22</v>
      </c>
      <c r="C62" s="72">
        <v>12.94</v>
      </c>
      <c r="D62" s="76">
        <v>6000</v>
      </c>
    </row>
    <row r="63" spans="1:13" ht="15.6" x14ac:dyDescent="0.3">
      <c r="A63" s="75" t="s">
        <v>14</v>
      </c>
      <c r="B63" s="72" t="s">
        <v>48</v>
      </c>
      <c r="C63" s="91" t="s">
        <v>86</v>
      </c>
      <c r="D63" s="76">
        <v>5000</v>
      </c>
    </row>
    <row r="64" spans="1:13" ht="15.6" x14ac:dyDescent="0.3">
      <c r="A64" s="75" t="s">
        <v>15</v>
      </c>
      <c r="B64" s="72" t="s">
        <v>62</v>
      </c>
      <c r="C64" s="91" t="s">
        <v>86</v>
      </c>
      <c r="D64" s="76">
        <v>4000</v>
      </c>
    </row>
    <row r="65" spans="2:4" x14ac:dyDescent="0.3">
      <c r="D65" s="77">
        <f>SUM(D61:D64)</f>
        <v>27000</v>
      </c>
    </row>
    <row r="67" spans="2:4" x14ac:dyDescent="0.3">
      <c r="B67" t="s">
        <v>60</v>
      </c>
      <c r="D67" s="41">
        <f>D65+D59+D54+D48+D34+D22+D10</f>
        <v>39400</v>
      </c>
    </row>
  </sheetData>
  <pageMargins left="0.25" right="0.25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C2374-5F7F-4909-ADC9-86917215B36C}">
  <dimension ref="A1:P64"/>
  <sheetViews>
    <sheetView workbookViewId="0">
      <selection activeCell="L1" sqref="L1:P64"/>
    </sheetView>
  </sheetViews>
  <sheetFormatPr defaultRowHeight="14.4" x14ac:dyDescent="0.3"/>
  <cols>
    <col min="1" max="1" width="19.44140625" bestFit="1" customWidth="1"/>
    <col min="2" max="2" width="0" hidden="1" customWidth="1"/>
    <col min="8" max="8" width="0" hidden="1" customWidth="1"/>
  </cols>
  <sheetData>
    <row r="1" spans="1:16" x14ac:dyDescent="0.3">
      <c r="A1" s="45" t="s">
        <v>74</v>
      </c>
      <c r="F1" s="45" t="s">
        <v>75</v>
      </c>
      <c r="L1" s="45" t="s">
        <v>11</v>
      </c>
    </row>
    <row r="2" spans="1:16" x14ac:dyDescent="0.3">
      <c r="A2" s="43"/>
      <c r="B2" s="44" t="s">
        <v>21</v>
      </c>
      <c r="C2" s="43" t="s">
        <v>7</v>
      </c>
      <c r="F2" s="43"/>
      <c r="G2" s="44" t="s">
        <v>21</v>
      </c>
      <c r="H2" s="43" t="s">
        <v>7</v>
      </c>
      <c r="I2" s="43" t="s">
        <v>6</v>
      </c>
      <c r="L2" s="43"/>
      <c r="M2" s="44" t="s">
        <v>21</v>
      </c>
      <c r="N2" s="43" t="s">
        <v>7</v>
      </c>
      <c r="O2" s="43" t="s">
        <v>6</v>
      </c>
      <c r="P2" s="44" t="s">
        <v>5</v>
      </c>
    </row>
    <row r="3" spans="1:16" ht="15.6" x14ac:dyDescent="0.3">
      <c r="A3" s="72" t="s">
        <v>43</v>
      </c>
      <c r="B3" s="56"/>
      <c r="C3" s="56">
        <v>2.54</v>
      </c>
      <c r="F3" s="72" t="s">
        <v>34</v>
      </c>
      <c r="G3" s="56"/>
      <c r="H3" s="56">
        <v>5.21</v>
      </c>
      <c r="I3" s="56">
        <v>2.8</v>
      </c>
      <c r="L3" s="72" t="s">
        <v>52</v>
      </c>
      <c r="M3" s="56"/>
      <c r="N3" s="56">
        <v>3.5</v>
      </c>
      <c r="O3" s="56">
        <v>3.17</v>
      </c>
      <c r="P3" s="74">
        <f t="shared" ref="P3:P64" si="0">N3+O3</f>
        <v>6.67</v>
      </c>
    </row>
    <row r="4" spans="1:16" ht="15.6" x14ac:dyDescent="0.3">
      <c r="A4" s="72" t="s">
        <v>71</v>
      </c>
      <c r="B4" s="56"/>
      <c r="C4" s="56">
        <v>2.93</v>
      </c>
      <c r="F4" s="72" t="s">
        <v>65</v>
      </c>
      <c r="G4" s="56"/>
      <c r="H4" s="56">
        <v>12.75</v>
      </c>
      <c r="I4" s="56">
        <v>2.87</v>
      </c>
      <c r="L4" s="72" t="s">
        <v>50</v>
      </c>
      <c r="M4" s="56"/>
      <c r="N4" s="56">
        <v>3.54</v>
      </c>
      <c r="O4" s="56">
        <v>3.31</v>
      </c>
      <c r="P4" s="74">
        <f t="shared" si="0"/>
        <v>6.85</v>
      </c>
    </row>
    <row r="5" spans="1:16" ht="15.6" x14ac:dyDescent="0.3">
      <c r="A5" s="72" t="s">
        <v>22</v>
      </c>
      <c r="B5" s="56"/>
      <c r="C5" s="56">
        <v>3.04</v>
      </c>
      <c r="F5" s="72" t="s">
        <v>45</v>
      </c>
      <c r="G5" s="56"/>
      <c r="H5" s="56">
        <v>5.17</v>
      </c>
      <c r="I5" s="56">
        <v>2.96</v>
      </c>
      <c r="L5" s="72" t="s">
        <v>47</v>
      </c>
      <c r="M5" s="56"/>
      <c r="N5" s="56">
        <v>3.88</v>
      </c>
      <c r="O5" s="56">
        <v>3.08</v>
      </c>
      <c r="P5" s="74">
        <f t="shared" si="0"/>
        <v>6.96</v>
      </c>
    </row>
    <row r="6" spans="1:16" ht="15.6" x14ac:dyDescent="0.3">
      <c r="A6" s="59" t="s">
        <v>72</v>
      </c>
      <c r="B6" s="6"/>
      <c r="C6" s="6">
        <v>3.1</v>
      </c>
      <c r="F6" s="59" t="s">
        <v>22</v>
      </c>
      <c r="G6" s="6"/>
      <c r="H6" s="6">
        <v>13.03</v>
      </c>
      <c r="I6" s="6">
        <v>3.05</v>
      </c>
      <c r="L6" s="73" t="s">
        <v>48</v>
      </c>
      <c r="M6" s="56"/>
      <c r="N6" s="56">
        <v>3.74</v>
      </c>
      <c r="O6" s="56">
        <v>3.23</v>
      </c>
      <c r="P6" s="74">
        <f t="shared" si="0"/>
        <v>6.9700000000000006</v>
      </c>
    </row>
    <row r="7" spans="1:16" ht="15.6" x14ac:dyDescent="0.3">
      <c r="A7" s="59" t="s">
        <v>39</v>
      </c>
      <c r="B7" s="6"/>
      <c r="C7" s="6">
        <v>3.26</v>
      </c>
      <c r="F7" s="59" t="s">
        <v>47</v>
      </c>
      <c r="G7" s="6"/>
      <c r="H7" s="6">
        <v>3.88</v>
      </c>
      <c r="I7" s="6">
        <v>3.08</v>
      </c>
      <c r="L7" s="72" t="s">
        <v>22</v>
      </c>
      <c r="M7" s="56"/>
      <c r="N7" s="56">
        <v>3.04</v>
      </c>
      <c r="O7" s="56">
        <v>4.1100000000000003</v>
      </c>
      <c r="P7" s="74">
        <f t="shared" si="0"/>
        <v>7.15</v>
      </c>
    </row>
    <row r="8" spans="1:16" ht="15.6" x14ac:dyDescent="0.3">
      <c r="A8" s="59" t="s">
        <v>52</v>
      </c>
      <c r="B8" s="6"/>
      <c r="C8" s="6">
        <v>3.5</v>
      </c>
      <c r="F8" s="59" t="s">
        <v>62</v>
      </c>
      <c r="G8" s="6"/>
      <c r="H8" s="6">
        <v>4.58</v>
      </c>
      <c r="I8" s="6">
        <v>3.09</v>
      </c>
      <c r="L8" s="72" t="s">
        <v>71</v>
      </c>
      <c r="M8" s="56"/>
      <c r="N8" s="56">
        <v>2.93</v>
      </c>
      <c r="O8" s="56">
        <v>4.29</v>
      </c>
      <c r="P8" s="74">
        <f t="shared" si="0"/>
        <v>7.2200000000000006</v>
      </c>
    </row>
    <row r="9" spans="1:16" ht="15.6" x14ac:dyDescent="0.3">
      <c r="A9" s="60" t="s">
        <v>28</v>
      </c>
      <c r="B9" s="6"/>
      <c r="C9" s="6">
        <v>3.5</v>
      </c>
      <c r="F9" s="59" t="s">
        <v>52</v>
      </c>
      <c r="G9" s="6"/>
      <c r="H9" s="6">
        <v>3.5</v>
      </c>
      <c r="I9" s="6">
        <v>3.17</v>
      </c>
      <c r="L9" s="59" t="s">
        <v>62</v>
      </c>
      <c r="M9" s="6"/>
      <c r="N9" s="6">
        <v>4.58</v>
      </c>
      <c r="O9" s="6">
        <v>3.09</v>
      </c>
      <c r="P9" s="35">
        <f t="shared" si="0"/>
        <v>7.67</v>
      </c>
    </row>
    <row r="10" spans="1:16" ht="15.6" x14ac:dyDescent="0.3">
      <c r="A10" s="59" t="s">
        <v>50</v>
      </c>
      <c r="B10" s="6"/>
      <c r="C10" s="6">
        <v>3.54</v>
      </c>
      <c r="F10" s="59" t="s">
        <v>45</v>
      </c>
      <c r="G10" s="6"/>
      <c r="H10" s="6">
        <v>500</v>
      </c>
      <c r="I10" s="6">
        <v>3.18</v>
      </c>
      <c r="L10" s="59" t="s">
        <v>39</v>
      </c>
      <c r="M10" s="6"/>
      <c r="N10" s="6">
        <v>3.26</v>
      </c>
      <c r="O10" s="6">
        <v>4.4400000000000004</v>
      </c>
      <c r="P10" s="35">
        <f t="shared" si="0"/>
        <v>7.7</v>
      </c>
    </row>
    <row r="11" spans="1:16" ht="15.6" x14ac:dyDescent="0.3">
      <c r="A11" s="59" t="s">
        <v>24</v>
      </c>
      <c r="B11" s="6"/>
      <c r="C11" s="6">
        <v>3.67</v>
      </c>
      <c r="F11" s="60" t="s">
        <v>48</v>
      </c>
      <c r="G11" s="6"/>
      <c r="H11" s="6">
        <v>3.74</v>
      </c>
      <c r="I11" s="6">
        <v>3.23</v>
      </c>
      <c r="L11" s="59" t="s">
        <v>32</v>
      </c>
      <c r="M11" s="6"/>
      <c r="N11" s="6">
        <v>3.87</v>
      </c>
      <c r="O11" s="6">
        <v>3.96</v>
      </c>
      <c r="P11" s="35">
        <f t="shared" si="0"/>
        <v>7.83</v>
      </c>
    </row>
    <row r="12" spans="1:16" ht="15.6" x14ac:dyDescent="0.3">
      <c r="A12" s="60" t="s">
        <v>48</v>
      </c>
      <c r="B12" s="6"/>
      <c r="C12" s="6">
        <v>3.74</v>
      </c>
      <c r="F12" s="59" t="s">
        <v>61</v>
      </c>
      <c r="G12" s="6"/>
      <c r="H12" s="6">
        <v>4.63</v>
      </c>
      <c r="I12" s="6">
        <v>3.23</v>
      </c>
      <c r="L12" s="59" t="s">
        <v>61</v>
      </c>
      <c r="M12" s="6"/>
      <c r="N12" s="6">
        <v>4.63</v>
      </c>
      <c r="O12" s="6">
        <v>3.23</v>
      </c>
      <c r="P12" s="35">
        <f t="shared" si="0"/>
        <v>7.8599999999999994</v>
      </c>
    </row>
    <row r="13" spans="1:16" ht="15.6" x14ac:dyDescent="0.3">
      <c r="A13" s="59" t="s">
        <v>68</v>
      </c>
      <c r="B13" s="6"/>
      <c r="C13" s="6">
        <v>3.84</v>
      </c>
      <c r="F13" s="59" t="s">
        <v>72</v>
      </c>
      <c r="G13" s="6"/>
      <c r="H13" s="6">
        <v>500</v>
      </c>
      <c r="I13" s="6">
        <v>3.23</v>
      </c>
      <c r="L13" s="59" t="s">
        <v>34</v>
      </c>
      <c r="M13" s="6"/>
      <c r="N13" s="6">
        <v>5.21</v>
      </c>
      <c r="O13" s="6">
        <v>2.8</v>
      </c>
      <c r="P13" s="35">
        <f t="shared" si="0"/>
        <v>8.01</v>
      </c>
    </row>
    <row r="14" spans="1:16" ht="15.6" x14ac:dyDescent="0.3">
      <c r="A14" s="59" t="s">
        <v>32</v>
      </c>
      <c r="B14" s="6"/>
      <c r="C14" s="6">
        <v>3.87</v>
      </c>
      <c r="F14" s="59" t="s">
        <v>50</v>
      </c>
      <c r="G14" s="6"/>
      <c r="H14" s="6">
        <v>3.54</v>
      </c>
      <c r="I14" s="6">
        <v>3.31</v>
      </c>
      <c r="L14" s="59" t="s">
        <v>45</v>
      </c>
      <c r="M14" s="6"/>
      <c r="N14" s="6">
        <v>5.17</v>
      </c>
      <c r="O14" s="6">
        <v>2.96</v>
      </c>
      <c r="P14" s="35">
        <f t="shared" si="0"/>
        <v>8.129999999999999</v>
      </c>
    </row>
    <row r="15" spans="1:16" ht="15.6" x14ac:dyDescent="0.3">
      <c r="A15" s="59" t="s">
        <v>47</v>
      </c>
      <c r="B15" s="6"/>
      <c r="C15" s="6">
        <v>3.88</v>
      </c>
      <c r="F15" s="60" t="s">
        <v>47</v>
      </c>
      <c r="G15" s="6"/>
      <c r="H15" s="6">
        <v>500</v>
      </c>
      <c r="I15" s="6">
        <v>3.57</v>
      </c>
      <c r="L15" s="59" t="s">
        <v>29</v>
      </c>
      <c r="M15" s="6"/>
      <c r="N15" s="6">
        <v>4.0199999999999996</v>
      </c>
      <c r="O15" s="6">
        <v>4.6500000000000004</v>
      </c>
      <c r="P15" s="35">
        <f t="shared" si="0"/>
        <v>8.67</v>
      </c>
    </row>
    <row r="16" spans="1:16" ht="15.6" x14ac:dyDescent="0.3">
      <c r="A16" s="59" t="s">
        <v>29</v>
      </c>
      <c r="B16" s="6"/>
      <c r="C16" s="6">
        <v>4.0199999999999996</v>
      </c>
      <c r="F16" s="60" t="s">
        <v>37</v>
      </c>
      <c r="G16" s="6"/>
      <c r="H16" s="6">
        <v>500</v>
      </c>
      <c r="I16" s="6">
        <v>3.61</v>
      </c>
      <c r="L16" s="60" t="s">
        <v>31</v>
      </c>
      <c r="M16" s="6"/>
      <c r="N16" s="6">
        <v>5.08</v>
      </c>
      <c r="O16" s="6">
        <v>3.74</v>
      </c>
      <c r="P16" s="35">
        <f t="shared" si="0"/>
        <v>8.82</v>
      </c>
    </row>
    <row r="17" spans="1:16" ht="15.6" x14ac:dyDescent="0.3">
      <c r="A17" s="59" t="s">
        <v>40</v>
      </c>
      <c r="B17" s="6"/>
      <c r="C17" s="6">
        <v>4.3499999999999996</v>
      </c>
      <c r="F17" s="60" t="s">
        <v>31</v>
      </c>
      <c r="G17" s="6"/>
      <c r="H17" s="6">
        <v>5.08</v>
      </c>
      <c r="I17" s="6">
        <v>3.74</v>
      </c>
      <c r="L17" s="59" t="s">
        <v>43</v>
      </c>
      <c r="M17" s="6"/>
      <c r="N17" s="6">
        <v>2.54</v>
      </c>
      <c r="O17" s="6">
        <v>12.82</v>
      </c>
      <c r="P17" s="35">
        <f t="shared" si="0"/>
        <v>15.36</v>
      </c>
    </row>
    <row r="18" spans="1:16" ht="15.6" x14ac:dyDescent="0.3">
      <c r="A18" s="72" t="s">
        <v>62</v>
      </c>
      <c r="B18" s="56"/>
      <c r="C18" s="56">
        <v>4.58</v>
      </c>
      <c r="D18" t="s">
        <v>76</v>
      </c>
      <c r="F18" s="59" t="s">
        <v>28</v>
      </c>
      <c r="G18" s="6"/>
      <c r="H18" s="6">
        <v>13.34</v>
      </c>
      <c r="I18" s="6">
        <v>3.76</v>
      </c>
      <c r="L18" s="59" t="s">
        <v>65</v>
      </c>
      <c r="M18" s="6"/>
      <c r="N18" s="6">
        <v>12.75</v>
      </c>
      <c r="O18" s="6">
        <v>2.87</v>
      </c>
      <c r="P18" s="35">
        <f t="shared" si="0"/>
        <v>15.620000000000001</v>
      </c>
    </row>
    <row r="19" spans="1:16" ht="15.6" x14ac:dyDescent="0.3">
      <c r="A19" s="72" t="s">
        <v>61</v>
      </c>
      <c r="B19" s="56"/>
      <c r="C19" s="56">
        <v>4.63</v>
      </c>
      <c r="F19" s="59" t="s">
        <v>30</v>
      </c>
      <c r="G19" s="6"/>
      <c r="H19" s="6">
        <v>500</v>
      </c>
      <c r="I19" s="6">
        <v>3.86</v>
      </c>
      <c r="L19" s="59" t="s">
        <v>22</v>
      </c>
      <c r="M19" s="6"/>
      <c r="N19" s="6">
        <v>13.03</v>
      </c>
      <c r="O19" s="6">
        <v>3.05</v>
      </c>
      <c r="P19" s="35">
        <f t="shared" si="0"/>
        <v>16.079999999999998</v>
      </c>
    </row>
    <row r="20" spans="1:16" ht="15.6" x14ac:dyDescent="0.3">
      <c r="A20" s="73" t="s">
        <v>31</v>
      </c>
      <c r="B20" s="56"/>
      <c r="C20" s="56">
        <v>5.08</v>
      </c>
      <c r="F20" s="59" t="s">
        <v>26</v>
      </c>
      <c r="G20" s="6"/>
      <c r="H20" s="6">
        <v>500</v>
      </c>
      <c r="I20" s="6">
        <v>3.89</v>
      </c>
      <c r="L20" s="59" t="s">
        <v>72</v>
      </c>
      <c r="M20" s="6"/>
      <c r="N20" s="6">
        <v>3.1</v>
      </c>
      <c r="O20" s="6">
        <v>13.38</v>
      </c>
      <c r="P20" s="35">
        <f t="shared" si="0"/>
        <v>16.48</v>
      </c>
    </row>
    <row r="21" spans="1:16" ht="15.6" x14ac:dyDescent="0.3">
      <c r="A21" s="59" t="s">
        <v>33</v>
      </c>
      <c r="B21" s="6"/>
      <c r="C21" s="6">
        <v>5.12</v>
      </c>
      <c r="F21" s="59" t="s">
        <v>32</v>
      </c>
      <c r="G21" s="6"/>
      <c r="H21" s="6">
        <v>3.87</v>
      </c>
      <c r="I21" s="6">
        <v>3.96</v>
      </c>
      <c r="L21" s="59" t="s">
        <v>24</v>
      </c>
      <c r="M21" s="6"/>
      <c r="N21" s="6">
        <v>3.67</v>
      </c>
      <c r="O21" s="6">
        <v>12.9</v>
      </c>
      <c r="P21" s="35">
        <f t="shared" si="0"/>
        <v>16.57</v>
      </c>
    </row>
    <row r="22" spans="1:16" ht="15.6" x14ac:dyDescent="0.3">
      <c r="A22" s="59" t="s">
        <v>45</v>
      </c>
      <c r="B22" s="6"/>
      <c r="C22" s="6">
        <v>5.17</v>
      </c>
      <c r="F22" s="59" t="s">
        <v>32</v>
      </c>
      <c r="G22" s="6"/>
      <c r="H22" s="6">
        <v>500</v>
      </c>
      <c r="I22" s="6">
        <v>4.01</v>
      </c>
      <c r="L22" s="59" t="s">
        <v>28</v>
      </c>
      <c r="M22" s="6"/>
      <c r="N22" s="6">
        <v>13.34</v>
      </c>
      <c r="O22" s="6">
        <v>3.76</v>
      </c>
      <c r="P22" s="35">
        <f t="shared" si="0"/>
        <v>17.100000000000001</v>
      </c>
    </row>
    <row r="23" spans="1:16" ht="15.6" x14ac:dyDescent="0.3">
      <c r="A23" s="59" t="s">
        <v>34</v>
      </c>
      <c r="B23" s="6"/>
      <c r="C23" s="6">
        <v>5.21</v>
      </c>
      <c r="F23" s="59" t="s">
        <v>22</v>
      </c>
      <c r="G23" s="6"/>
      <c r="H23" s="6">
        <v>3.04</v>
      </c>
      <c r="I23" s="6">
        <v>4.1100000000000003</v>
      </c>
      <c r="L23" s="59" t="s">
        <v>68</v>
      </c>
      <c r="M23" s="6"/>
      <c r="N23" s="6">
        <v>3.84</v>
      </c>
      <c r="O23" s="6">
        <v>13.76</v>
      </c>
      <c r="P23" s="35">
        <f t="shared" si="0"/>
        <v>17.600000000000001</v>
      </c>
    </row>
    <row r="24" spans="1:16" ht="15.6" x14ac:dyDescent="0.3">
      <c r="A24" s="59" t="s">
        <v>38</v>
      </c>
      <c r="B24" s="6"/>
      <c r="C24" s="6">
        <v>5.93</v>
      </c>
      <c r="F24" s="59" t="s">
        <v>71</v>
      </c>
      <c r="G24" s="6"/>
      <c r="H24" s="6">
        <v>2.93</v>
      </c>
      <c r="I24" s="6">
        <v>4.29</v>
      </c>
      <c r="L24" s="59" t="s">
        <v>40</v>
      </c>
      <c r="M24" s="6"/>
      <c r="N24" s="6">
        <v>4.3499999999999996</v>
      </c>
      <c r="O24" s="6">
        <v>13.3</v>
      </c>
      <c r="P24" s="35">
        <f t="shared" si="0"/>
        <v>17.649999999999999</v>
      </c>
    </row>
    <row r="25" spans="1:16" ht="15.6" x14ac:dyDescent="0.3">
      <c r="A25" s="59" t="s">
        <v>33</v>
      </c>
      <c r="B25" s="6"/>
      <c r="C25" s="6">
        <v>12.43</v>
      </c>
      <c r="F25" s="59" t="s">
        <v>39</v>
      </c>
      <c r="G25" s="6"/>
      <c r="H25" s="6">
        <v>3.26</v>
      </c>
      <c r="I25" s="6">
        <v>4.4400000000000004</v>
      </c>
      <c r="L25" s="59" t="s">
        <v>33</v>
      </c>
      <c r="M25" s="6"/>
      <c r="N25" s="6">
        <v>5.12</v>
      </c>
      <c r="O25" s="6">
        <v>12.99</v>
      </c>
      <c r="P25" s="35">
        <f t="shared" si="0"/>
        <v>18.11</v>
      </c>
    </row>
    <row r="26" spans="1:16" ht="15.6" x14ac:dyDescent="0.3">
      <c r="A26" s="59" t="s">
        <v>65</v>
      </c>
      <c r="B26" s="6"/>
      <c r="C26" s="6">
        <v>12.75</v>
      </c>
      <c r="F26" s="59" t="s">
        <v>25</v>
      </c>
      <c r="G26" s="6"/>
      <c r="H26" s="6">
        <v>500</v>
      </c>
      <c r="I26" s="6">
        <v>4.57</v>
      </c>
      <c r="L26" s="60" t="s">
        <v>48</v>
      </c>
      <c r="M26" s="6"/>
      <c r="N26" s="6">
        <v>12.75</v>
      </c>
      <c r="O26" s="6">
        <v>5.98</v>
      </c>
      <c r="P26" s="35">
        <f t="shared" si="0"/>
        <v>18.73</v>
      </c>
    </row>
    <row r="27" spans="1:16" ht="15.6" x14ac:dyDescent="0.3">
      <c r="A27" s="60" t="s">
        <v>48</v>
      </c>
      <c r="B27" s="6"/>
      <c r="C27" s="6">
        <v>12.75</v>
      </c>
      <c r="F27" s="59" t="s">
        <v>29</v>
      </c>
      <c r="G27" s="6"/>
      <c r="H27" s="6">
        <v>4.0199999999999996</v>
      </c>
      <c r="I27" s="6">
        <v>4.6500000000000004</v>
      </c>
      <c r="J27">
        <v>4.8</v>
      </c>
      <c r="L27" s="59" t="s">
        <v>38</v>
      </c>
      <c r="M27" s="6"/>
      <c r="N27" s="6">
        <v>5.93</v>
      </c>
      <c r="O27" s="6">
        <v>15.17</v>
      </c>
      <c r="P27" s="35">
        <f t="shared" si="0"/>
        <v>21.1</v>
      </c>
    </row>
    <row r="28" spans="1:16" ht="15.6" x14ac:dyDescent="0.3">
      <c r="A28" s="59" t="s">
        <v>43</v>
      </c>
      <c r="B28" s="6"/>
      <c r="C28" s="6">
        <v>12.81</v>
      </c>
      <c r="F28" s="72" t="s">
        <v>73</v>
      </c>
      <c r="G28" s="56"/>
      <c r="H28" s="56">
        <v>500</v>
      </c>
      <c r="I28" s="56">
        <v>5.21</v>
      </c>
      <c r="J28" t="s">
        <v>76</v>
      </c>
      <c r="L28" s="60" t="s">
        <v>69</v>
      </c>
      <c r="M28" s="6"/>
      <c r="N28" s="6">
        <v>13.5</v>
      </c>
      <c r="O28" s="6">
        <v>13.83</v>
      </c>
      <c r="P28" s="35">
        <f t="shared" si="0"/>
        <v>27.33</v>
      </c>
    </row>
    <row r="29" spans="1:16" ht="15.6" x14ac:dyDescent="0.3">
      <c r="A29" s="59" t="s">
        <v>63</v>
      </c>
      <c r="B29" s="6"/>
      <c r="C29" s="6">
        <v>12.93</v>
      </c>
      <c r="F29" s="72" t="s">
        <v>26</v>
      </c>
      <c r="G29" s="56"/>
      <c r="H29" s="56">
        <v>500</v>
      </c>
      <c r="I29" s="56">
        <v>5.94</v>
      </c>
      <c r="L29" s="59" t="s">
        <v>45</v>
      </c>
      <c r="M29" s="6"/>
      <c r="N29" s="6">
        <v>500</v>
      </c>
      <c r="O29" s="6">
        <v>3.18</v>
      </c>
      <c r="P29" s="35">
        <f t="shared" si="0"/>
        <v>503.18</v>
      </c>
    </row>
    <row r="30" spans="1:16" ht="15.6" x14ac:dyDescent="0.3">
      <c r="A30" s="59" t="s">
        <v>22</v>
      </c>
      <c r="B30" s="6"/>
      <c r="C30" s="6">
        <v>13.03</v>
      </c>
      <c r="F30" s="73" t="s">
        <v>48</v>
      </c>
      <c r="G30" s="56"/>
      <c r="H30" s="56">
        <v>12.75</v>
      </c>
      <c r="I30" s="56">
        <v>5.98</v>
      </c>
      <c r="L30" s="59" t="s">
        <v>72</v>
      </c>
      <c r="M30" s="6"/>
      <c r="N30" s="6">
        <v>500</v>
      </c>
      <c r="O30" s="6">
        <v>3.23</v>
      </c>
      <c r="P30" s="35">
        <f t="shared" si="0"/>
        <v>503.23</v>
      </c>
    </row>
    <row r="31" spans="1:16" ht="16.2" thickBot="1" x14ac:dyDescent="0.35">
      <c r="A31" s="61" t="s">
        <v>46</v>
      </c>
      <c r="B31" s="6"/>
      <c r="C31" s="6">
        <v>13.18</v>
      </c>
      <c r="F31" s="61" t="s">
        <v>64</v>
      </c>
      <c r="G31" s="6"/>
      <c r="H31" s="6">
        <v>500</v>
      </c>
      <c r="I31" s="6">
        <v>12.12</v>
      </c>
      <c r="L31" s="63" t="s">
        <v>28</v>
      </c>
      <c r="M31" s="6"/>
      <c r="N31" s="6">
        <v>3.5</v>
      </c>
      <c r="O31" s="6">
        <v>500</v>
      </c>
      <c r="P31" s="35">
        <f t="shared" si="0"/>
        <v>503.5</v>
      </c>
    </row>
    <row r="32" spans="1:16" ht="15.6" x14ac:dyDescent="0.3">
      <c r="A32" s="65" t="s">
        <v>28</v>
      </c>
      <c r="B32" s="6"/>
      <c r="C32" s="6">
        <v>13.34</v>
      </c>
      <c r="F32" s="65" t="s">
        <v>65</v>
      </c>
      <c r="G32" s="6"/>
      <c r="H32" s="6">
        <v>500</v>
      </c>
      <c r="I32" s="6">
        <v>12.74</v>
      </c>
      <c r="L32" s="62" t="s">
        <v>47</v>
      </c>
      <c r="M32" s="6"/>
      <c r="N32" s="6">
        <v>500</v>
      </c>
      <c r="O32" s="6">
        <v>3.57</v>
      </c>
      <c r="P32" s="35">
        <f t="shared" si="0"/>
        <v>503.57</v>
      </c>
    </row>
    <row r="33" spans="1:16" ht="15.6" x14ac:dyDescent="0.3">
      <c r="A33" s="59" t="s">
        <v>53</v>
      </c>
      <c r="B33" s="6"/>
      <c r="C33" s="6">
        <v>13.42</v>
      </c>
      <c r="F33" s="59" t="s">
        <v>53</v>
      </c>
      <c r="G33" s="6"/>
      <c r="H33" s="6">
        <v>500</v>
      </c>
      <c r="I33" s="6">
        <v>12.76</v>
      </c>
      <c r="L33" s="60" t="s">
        <v>37</v>
      </c>
      <c r="M33" s="6"/>
      <c r="N33" s="6">
        <v>500</v>
      </c>
      <c r="O33" s="6">
        <v>3.61</v>
      </c>
      <c r="P33" s="35">
        <f t="shared" si="0"/>
        <v>503.61</v>
      </c>
    </row>
    <row r="34" spans="1:16" ht="15.6" x14ac:dyDescent="0.3">
      <c r="A34" s="60" t="s">
        <v>69</v>
      </c>
      <c r="B34" s="6"/>
      <c r="C34" s="6">
        <v>13.5</v>
      </c>
      <c r="F34" s="59" t="s">
        <v>43</v>
      </c>
      <c r="G34" s="6"/>
      <c r="H34" s="6">
        <v>2.54</v>
      </c>
      <c r="I34" s="6">
        <v>12.82</v>
      </c>
      <c r="L34" s="59" t="s">
        <v>30</v>
      </c>
      <c r="M34" s="6"/>
      <c r="N34" s="6">
        <v>500</v>
      </c>
      <c r="O34" s="6">
        <v>3.86</v>
      </c>
      <c r="P34" s="35">
        <f t="shared" si="0"/>
        <v>503.86</v>
      </c>
    </row>
    <row r="35" spans="1:16" ht="15.6" x14ac:dyDescent="0.3">
      <c r="A35" s="59" t="s">
        <v>54</v>
      </c>
      <c r="B35" s="6"/>
      <c r="C35" s="6">
        <v>13.52</v>
      </c>
      <c r="F35" s="59" t="s">
        <v>24</v>
      </c>
      <c r="G35" s="6"/>
      <c r="H35" s="6">
        <v>3.67</v>
      </c>
      <c r="I35" s="6">
        <v>12.9</v>
      </c>
      <c r="L35" s="59" t="s">
        <v>26</v>
      </c>
      <c r="M35" s="6"/>
      <c r="N35" s="6">
        <v>500</v>
      </c>
      <c r="O35" s="6">
        <v>3.89</v>
      </c>
      <c r="P35" s="35">
        <f t="shared" si="0"/>
        <v>503.89</v>
      </c>
    </row>
    <row r="36" spans="1:16" ht="15.6" x14ac:dyDescent="0.3">
      <c r="A36" s="59" t="s">
        <v>45</v>
      </c>
      <c r="B36" s="6"/>
      <c r="C36" s="6">
        <v>500</v>
      </c>
      <c r="F36" s="59" t="s">
        <v>51</v>
      </c>
      <c r="G36" s="6"/>
      <c r="H36" s="6">
        <v>500</v>
      </c>
      <c r="I36" s="6">
        <v>12.97</v>
      </c>
      <c r="L36" s="59" t="s">
        <v>32</v>
      </c>
      <c r="M36" s="6"/>
      <c r="N36" s="6">
        <v>500</v>
      </c>
      <c r="O36" s="6">
        <v>4.01</v>
      </c>
      <c r="P36" s="35">
        <f t="shared" si="0"/>
        <v>504.01</v>
      </c>
    </row>
    <row r="37" spans="1:16" ht="15.6" x14ac:dyDescent="0.3">
      <c r="A37" s="59" t="s">
        <v>72</v>
      </c>
      <c r="B37" s="6"/>
      <c r="C37" s="6">
        <v>500</v>
      </c>
      <c r="F37" s="59" t="s">
        <v>33</v>
      </c>
      <c r="G37" s="6"/>
      <c r="H37" s="6">
        <v>5.12</v>
      </c>
      <c r="I37" s="6">
        <v>12.99</v>
      </c>
      <c r="L37" s="59" t="s">
        <v>25</v>
      </c>
      <c r="M37" s="6"/>
      <c r="N37" s="6">
        <v>500</v>
      </c>
      <c r="O37" s="6">
        <v>4.57</v>
      </c>
      <c r="P37" s="35">
        <f t="shared" si="0"/>
        <v>504.57</v>
      </c>
    </row>
    <row r="38" spans="1:16" ht="15.6" x14ac:dyDescent="0.3">
      <c r="A38" s="60" t="s">
        <v>47</v>
      </c>
      <c r="B38" s="6"/>
      <c r="C38" s="6">
        <v>500</v>
      </c>
      <c r="F38" s="59" t="s">
        <v>62</v>
      </c>
      <c r="G38" s="6"/>
      <c r="H38" s="6">
        <v>500</v>
      </c>
      <c r="I38" s="6">
        <v>13.02</v>
      </c>
      <c r="L38" s="59" t="s">
        <v>73</v>
      </c>
      <c r="M38" s="6"/>
      <c r="N38" s="6">
        <v>500</v>
      </c>
      <c r="O38" s="6">
        <v>5.21</v>
      </c>
      <c r="P38" s="35">
        <f t="shared" si="0"/>
        <v>505.21</v>
      </c>
    </row>
    <row r="39" spans="1:16" ht="15.6" x14ac:dyDescent="0.3">
      <c r="A39" s="60" t="s">
        <v>37</v>
      </c>
      <c r="B39" s="6"/>
      <c r="C39" s="6">
        <v>500</v>
      </c>
      <c r="F39" s="59" t="s">
        <v>24</v>
      </c>
      <c r="G39" s="6"/>
      <c r="H39" s="6">
        <v>500</v>
      </c>
      <c r="I39" s="6">
        <v>13.22</v>
      </c>
      <c r="L39" s="59" t="s">
        <v>26</v>
      </c>
      <c r="M39" s="6"/>
      <c r="N39" s="6">
        <v>500</v>
      </c>
      <c r="O39" s="6">
        <v>5.94</v>
      </c>
      <c r="P39" s="35">
        <f t="shared" si="0"/>
        <v>505.94</v>
      </c>
    </row>
    <row r="40" spans="1:16" ht="15.6" x14ac:dyDescent="0.3">
      <c r="A40" s="59" t="s">
        <v>30</v>
      </c>
      <c r="B40" s="6"/>
      <c r="C40" s="6">
        <v>500</v>
      </c>
      <c r="F40" s="59" t="s">
        <v>40</v>
      </c>
      <c r="G40" s="6"/>
      <c r="H40" s="6">
        <v>4.3499999999999996</v>
      </c>
      <c r="I40" s="6">
        <v>13.3</v>
      </c>
      <c r="L40" s="59" t="s">
        <v>64</v>
      </c>
      <c r="M40" s="6"/>
      <c r="N40" s="6">
        <v>500</v>
      </c>
      <c r="O40" s="6">
        <v>12.12</v>
      </c>
      <c r="P40" s="35">
        <f t="shared" si="0"/>
        <v>512.12</v>
      </c>
    </row>
    <row r="41" spans="1:16" ht="15.6" x14ac:dyDescent="0.3">
      <c r="A41" s="59" t="s">
        <v>26</v>
      </c>
      <c r="B41" s="6"/>
      <c r="C41" s="6">
        <v>500</v>
      </c>
      <c r="F41" s="59" t="s">
        <v>72</v>
      </c>
      <c r="G41" s="6"/>
      <c r="H41" s="6">
        <v>3.1</v>
      </c>
      <c r="I41" s="6">
        <v>13.38</v>
      </c>
      <c r="L41" s="59" t="s">
        <v>33</v>
      </c>
      <c r="M41" s="6"/>
      <c r="N41" s="6">
        <v>12.43</v>
      </c>
      <c r="O41" s="6">
        <v>500</v>
      </c>
      <c r="P41" s="35">
        <f t="shared" si="0"/>
        <v>512.42999999999995</v>
      </c>
    </row>
    <row r="42" spans="1:16" ht="15.6" x14ac:dyDescent="0.3">
      <c r="A42" s="59" t="s">
        <v>32</v>
      </c>
      <c r="B42" s="6"/>
      <c r="C42" s="6">
        <v>500</v>
      </c>
      <c r="F42" s="59" t="s">
        <v>36</v>
      </c>
      <c r="G42" s="6"/>
      <c r="H42" s="6">
        <v>500</v>
      </c>
      <c r="I42" s="6">
        <v>13.52</v>
      </c>
      <c r="L42" s="59" t="s">
        <v>65</v>
      </c>
      <c r="M42" s="6"/>
      <c r="N42" s="6">
        <v>500</v>
      </c>
      <c r="O42" s="6">
        <v>12.74</v>
      </c>
      <c r="P42" s="35">
        <f t="shared" si="0"/>
        <v>512.74</v>
      </c>
    </row>
    <row r="43" spans="1:16" ht="15.6" x14ac:dyDescent="0.3">
      <c r="A43" s="59" t="s">
        <v>25</v>
      </c>
      <c r="B43" s="6"/>
      <c r="C43" s="6">
        <v>500</v>
      </c>
      <c r="F43" s="59" t="s">
        <v>68</v>
      </c>
      <c r="G43" s="6"/>
      <c r="H43" s="6">
        <v>3.84</v>
      </c>
      <c r="I43" s="6">
        <v>13.76</v>
      </c>
      <c r="L43" s="59" t="s">
        <v>53</v>
      </c>
      <c r="M43" s="6"/>
      <c r="N43" s="6">
        <v>500</v>
      </c>
      <c r="O43" s="6">
        <v>12.76</v>
      </c>
      <c r="P43" s="35">
        <f t="shared" si="0"/>
        <v>512.76</v>
      </c>
    </row>
    <row r="44" spans="1:16" ht="15.6" x14ac:dyDescent="0.3">
      <c r="A44" s="59" t="s">
        <v>73</v>
      </c>
      <c r="B44" s="6"/>
      <c r="C44" s="6">
        <v>500</v>
      </c>
      <c r="F44" s="60" t="s">
        <v>69</v>
      </c>
      <c r="G44" s="6"/>
      <c r="H44" s="6">
        <v>13.5</v>
      </c>
      <c r="I44" s="6">
        <v>13.83</v>
      </c>
      <c r="L44" s="59" t="s">
        <v>43</v>
      </c>
      <c r="M44" s="6"/>
      <c r="N44" s="6">
        <v>12.81</v>
      </c>
      <c r="O44" s="6">
        <v>500</v>
      </c>
      <c r="P44" s="35">
        <f t="shared" si="0"/>
        <v>512.80999999999995</v>
      </c>
    </row>
    <row r="45" spans="1:16" ht="15.6" x14ac:dyDescent="0.3">
      <c r="A45" s="59" t="s">
        <v>26</v>
      </c>
      <c r="B45" s="6"/>
      <c r="C45" s="6">
        <v>500</v>
      </c>
      <c r="F45" s="59" t="s">
        <v>38</v>
      </c>
      <c r="G45" s="6"/>
      <c r="H45" s="6">
        <v>5.93</v>
      </c>
      <c r="I45" s="6">
        <v>15.17</v>
      </c>
      <c r="L45" s="59" t="s">
        <v>63</v>
      </c>
      <c r="M45" s="6"/>
      <c r="N45" s="6">
        <v>12.93</v>
      </c>
      <c r="O45" s="6">
        <v>500</v>
      </c>
      <c r="P45" s="35">
        <f t="shared" si="0"/>
        <v>512.92999999999995</v>
      </c>
    </row>
    <row r="46" spans="1:16" ht="15.6" x14ac:dyDescent="0.3">
      <c r="A46" s="59" t="s">
        <v>64</v>
      </c>
      <c r="B46" s="6"/>
      <c r="C46" s="6">
        <v>500</v>
      </c>
      <c r="F46" s="60" t="s">
        <v>28</v>
      </c>
      <c r="G46" s="6"/>
      <c r="H46" s="6">
        <v>3.5</v>
      </c>
      <c r="I46" s="6">
        <v>500</v>
      </c>
      <c r="L46" s="59" t="s">
        <v>51</v>
      </c>
      <c r="M46" s="6"/>
      <c r="N46" s="6">
        <v>500</v>
      </c>
      <c r="O46" s="6">
        <v>12.97</v>
      </c>
      <c r="P46" s="35">
        <f t="shared" si="0"/>
        <v>512.97</v>
      </c>
    </row>
    <row r="47" spans="1:16" ht="15.6" x14ac:dyDescent="0.3">
      <c r="A47" s="59" t="s">
        <v>65</v>
      </c>
      <c r="B47" s="6"/>
      <c r="C47" s="6">
        <v>500</v>
      </c>
      <c r="F47" s="59" t="s">
        <v>33</v>
      </c>
      <c r="G47" s="6"/>
      <c r="H47" s="6">
        <v>12.43</v>
      </c>
      <c r="I47" s="6">
        <v>500</v>
      </c>
      <c r="L47" s="59" t="s">
        <v>62</v>
      </c>
      <c r="M47" s="6"/>
      <c r="N47" s="6">
        <v>500</v>
      </c>
      <c r="O47" s="6">
        <v>13.02</v>
      </c>
      <c r="P47" s="35">
        <f t="shared" si="0"/>
        <v>513.02</v>
      </c>
    </row>
    <row r="48" spans="1:16" ht="15.6" x14ac:dyDescent="0.3">
      <c r="A48" s="59" t="s">
        <v>53</v>
      </c>
      <c r="B48" s="6"/>
      <c r="C48" s="6">
        <v>500</v>
      </c>
      <c r="F48" s="59" t="s">
        <v>43</v>
      </c>
      <c r="G48" s="6"/>
      <c r="H48" s="6">
        <v>12.81</v>
      </c>
      <c r="I48" s="6">
        <v>500</v>
      </c>
      <c r="L48" s="59" t="s">
        <v>46</v>
      </c>
      <c r="M48" s="6"/>
      <c r="N48" s="6">
        <v>13.18</v>
      </c>
      <c r="O48" s="6">
        <v>500</v>
      </c>
      <c r="P48" s="35">
        <f t="shared" si="0"/>
        <v>513.17999999999995</v>
      </c>
    </row>
    <row r="49" spans="1:16" ht="15.6" x14ac:dyDescent="0.3">
      <c r="A49" s="59" t="s">
        <v>51</v>
      </c>
      <c r="B49" s="6"/>
      <c r="C49" s="6">
        <v>500</v>
      </c>
      <c r="F49" s="59" t="s">
        <v>63</v>
      </c>
      <c r="G49" s="6"/>
      <c r="H49" s="6">
        <v>12.93</v>
      </c>
      <c r="I49" s="6">
        <v>500</v>
      </c>
      <c r="L49" s="59" t="s">
        <v>24</v>
      </c>
      <c r="M49" s="6"/>
      <c r="N49" s="6">
        <v>500</v>
      </c>
      <c r="O49" s="6">
        <v>13.22</v>
      </c>
      <c r="P49" s="35">
        <f t="shared" si="0"/>
        <v>513.22</v>
      </c>
    </row>
    <row r="50" spans="1:16" ht="15.6" x14ac:dyDescent="0.3">
      <c r="A50" s="59" t="s">
        <v>62</v>
      </c>
      <c r="B50" s="6"/>
      <c r="C50" s="6">
        <v>500</v>
      </c>
      <c r="F50" s="59" t="s">
        <v>46</v>
      </c>
      <c r="G50" s="6"/>
      <c r="H50" s="6">
        <v>13.18</v>
      </c>
      <c r="I50" s="6">
        <v>500</v>
      </c>
      <c r="L50" s="59" t="s">
        <v>53</v>
      </c>
      <c r="M50" s="6"/>
      <c r="N50" s="6">
        <v>13.42</v>
      </c>
      <c r="O50" s="6">
        <v>500</v>
      </c>
      <c r="P50" s="35">
        <f t="shared" si="0"/>
        <v>513.41999999999996</v>
      </c>
    </row>
    <row r="51" spans="1:16" ht="15.6" x14ac:dyDescent="0.3">
      <c r="A51" s="59" t="s">
        <v>24</v>
      </c>
      <c r="B51" s="6"/>
      <c r="C51" s="6">
        <v>500</v>
      </c>
      <c r="F51" s="59" t="s">
        <v>53</v>
      </c>
      <c r="G51" s="6"/>
      <c r="H51" s="6">
        <v>13.42</v>
      </c>
      <c r="I51" s="6">
        <v>500</v>
      </c>
      <c r="L51" s="59" t="s">
        <v>36</v>
      </c>
      <c r="M51" s="6"/>
      <c r="N51" s="6">
        <v>500</v>
      </c>
      <c r="O51" s="6">
        <v>13.52</v>
      </c>
      <c r="P51" s="35">
        <f t="shared" si="0"/>
        <v>513.52</v>
      </c>
    </row>
    <row r="52" spans="1:16" ht="15.6" x14ac:dyDescent="0.3">
      <c r="A52" s="59" t="s">
        <v>36</v>
      </c>
      <c r="B52" s="6"/>
      <c r="C52" s="6">
        <v>500</v>
      </c>
      <c r="F52" s="59" t="s">
        <v>54</v>
      </c>
      <c r="G52" s="6"/>
      <c r="H52" s="6">
        <v>13.52</v>
      </c>
      <c r="I52" s="6">
        <v>500</v>
      </c>
      <c r="L52" s="59" t="s">
        <v>54</v>
      </c>
      <c r="M52" s="6"/>
      <c r="N52" s="6">
        <v>13.52</v>
      </c>
      <c r="O52" s="6">
        <v>500</v>
      </c>
      <c r="P52" s="35">
        <f t="shared" si="0"/>
        <v>513.52</v>
      </c>
    </row>
    <row r="53" spans="1:16" ht="15.6" x14ac:dyDescent="0.3">
      <c r="A53" s="59" t="s">
        <v>52</v>
      </c>
      <c r="B53" s="6"/>
      <c r="C53" s="64">
        <v>500</v>
      </c>
      <c r="F53" s="59" t="s">
        <v>52</v>
      </c>
      <c r="G53" s="6"/>
      <c r="H53" s="64">
        <v>500</v>
      </c>
      <c r="I53" s="6">
        <v>500</v>
      </c>
      <c r="L53" s="59" t="s">
        <v>52</v>
      </c>
      <c r="M53" s="6"/>
      <c r="N53" s="64">
        <v>500</v>
      </c>
      <c r="O53" s="6">
        <v>500</v>
      </c>
      <c r="P53" s="35">
        <f t="shared" si="0"/>
        <v>1000</v>
      </c>
    </row>
    <row r="54" spans="1:16" ht="15.6" x14ac:dyDescent="0.3">
      <c r="A54" s="59" t="s">
        <v>49</v>
      </c>
      <c r="B54" s="6"/>
      <c r="C54" s="6">
        <v>500</v>
      </c>
      <c r="F54" s="59" t="s">
        <v>49</v>
      </c>
      <c r="G54" s="6"/>
      <c r="H54" s="6">
        <v>500</v>
      </c>
      <c r="I54" s="6">
        <v>500</v>
      </c>
      <c r="L54" s="59" t="s">
        <v>49</v>
      </c>
      <c r="M54" s="6"/>
      <c r="N54" s="6">
        <v>500</v>
      </c>
      <c r="O54" s="6">
        <v>500</v>
      </c>
      <c r="P54" s="35">
        <f t="shared" si="0"/>
        <v>1000</v>
      </c>
    </row>
    <row r="55" spans="1:16" ht="15.6" x14ac:dyDescent="0.3">
      <c r="A55" s="60" t="s">
        <v>27</v>
      </c>
      <c r="B55" s="6"/>
      <c r="C55" s="6">
        <v>500</v>
      </c>
      <c r="F55" s="60" t="s">
        <v>27</v>
      </c>
      <c r="G55" s="6"/>
      <c r="H55" s="6">
        <v>500</v>
      </c>
      <c r="I55" s="6">
        <v>500</v>
      </c>
      <c r="L55" s="60" t="s">
        <v>27</v>
      </c>
      <c r="M55" s="6"/>
      <c r="N55" s="6">
        <v>500</v>
      </c>
      <c r="O55" s="6">
        <v>500</v>
      </c>
      <c r="P55" s="35">
        <f t="shared" si="0"/>
        <v>1000</v>
      </c>
    </row>
    <row r="56" spans="1:16" ht="15.6" x14ac:dyDescent="0.3">
      <c r="A56" s="59" t="s">
        <v>64</v>
      </c>
      <c r="B56" s="6"/>
      <c r="C56" s="6">
        <v>500</v>
      </c>
      <c r="F56" s="59" t="s">
        <v>64</v>
      </c>
      <c r="G56" s="6"/>
      <c r="H56" s="6">
        <v>500</v>
      </c>
      <c r="I56" s="6">
        <v>500</v>
      </c>
      <c r="L56" s="59" t="s">
        <v>64</v>
      </c>
      <c r="M56" s="6"/>
      <c r="N56" s="6">
        <v>500</v>
      </c>
      <c r="O56" s="6">
        <v>500</v>
      </c>
      <c r="P56" s="35">
        <f t="shared" si="0"/>
        <v>1000</v>
      </c>
    </row>
    <row r="57" spans="1:16" ht="15.6" x14ac:dyDescent="0.3">
      <c r="A57" s="59" t="s">
        <v>66</v>
      </c>
      <c r="B57" s="6"/>
      <c r="C57" s="6">
        <v>500</v>
      </c>
      <c r="F57" s="59" t="s">
        <v>66</v>
      </c>
      <c r="G57" s="6"/>
      <c r="H57" s="6">
        <v>500</v>
      </c>
      <c r="I57" s="6">
        <v>500</v>
      </c>
      <c r="L57" s="59" t="s">
        <v>66</v>
      </c>
      <c r="M57" s="6"/>
      <c r="N57" s="6">
        <v>500</v>
      </c>
      <c r="O57" s="6">
        <v>500</v>
      </c>
      <c r="P57" s="35">
        <f t="shared" si="0"/>
        <v>1000</v>
      </c>
    </row>
    <row r="58" spans="1:16" ht="15.6" x14ac:dyDescent="0.3">
      <c r="A58" s="59" t="s">
        <v>35</v>
      </c>
      <c r="B58" s="6"/>
      <c r="C58" s="6">
        <v>500</v>
      </c>
      <c r="F58" s="59" t="s">
        <v>35</v>
      </c>
      <c r="G58" s="6"/>
      <c r="H58" s="6">
        <v>500</v>
      </c>
      <c r="I58" s="6">
        <v>500</v>
      </c>
      <c r="L58" s="59" t="s">
        <v>35</v>
      </c>
      <c r="M58" s="6"/>
      <c r="N58" s="6">
        <v>500</v>
      </c>
      <c r="O58" s="6">
        <v>500</v>
      </c>
      <c r="P58" s="35">
        <f t="shared" si="0"/>
        <v>1000</v>
      </c>
    </row>
    <row r="59" spans="1:16" ht="15.6" x14ac:dyDescent="0.3">
      <c r="A59" s="59" t="s">
        <v>44</v>
      </c>
      <c r="B59" s="6"/>
      <c r="C59" s="64">
        <v>500</v>
      </c>
      <c r="F59" s="59" t="s">
        <v>44</v>
      </c>
      <c r="G59" s="6"/>
      <c r="H59" s="64">
        <v>500</v>
      </c>
      <c r="I59" s="6">
        <v>500</v>
      </c>
      <c r="L59" s="59" t="s">
        <v>44</v>
      </c>
      <c r="M59" s="6"/>
      <c r="N59" s="64">
        <v>500</v>
      </c>
      <c r="O59" s="6">
        <v>500</v>
      </c>
      <c r="P59" s="35">
        <f t="shared" si="0"/>
        <v>1000</v>
      </c>
    </row>
    <row r="60" spans="1:16" ht="15.6" x14ac:dyDescent="0.3">
      <c r="A60" s="59" t="s">
        <v>70</v>
      </c>
      <c r="B60" s="6"/>
      <c r="C60" s="6">
        <v>500</v>
      </c>
      <c r="F60" s="59" t="s">
        <v>70</v>
      </c>
      <c r="G60" s="6"/>
      <c r="H60" s="6">
        <v>500</v>
      </c>
      <c r="I60" s="6">
        <v>500</v>
      </c>
      <c r="L60" s="59" t="s">
        <v>70</v>
      </c>
      <c r="M60" s="6"/>
      <c r="N60" s="6">
        <v>500</v>
      </c>
      <c r="O60" s="6">
        <v>500</v>
      </c>
      <c r="P60" s="35">
        <f t="shared" si="0"/>
        <v>1000</v>
      </c>
    </row>
    <row r="61" spans="1:16" ht="15.6" x14ac:dyDescent="0.3">
      <c r="A61" s="59" t="s">
        <v>36</v>
      </c>
      <c r="B61" s="6"/>
      <c r="C61" s="6">
        <v>500</v>
      </c>
      <c r="F61" s="59" t="s">
        <v>36</v>
      </c>
      <c r="G61" s="6"/>
      <c r="H61" s="6">
        <v>500</v>
      </c>
      <c r="I61" s="6">
        <v>500</v>
      </c>
      <c r="L61" s="59" t="s">
        <v>36</v>
      </c>
      <c r="M61" s="6"/>
      <c r="N61" s="6">
        <v>500</v>
      </c>
      <c r="O61" s="6">
        <v>500</v>
      </c>
      <c r="P61" s="35">
        <f t="shared" si="0"/>
        <v>1000</v>
      </c>
    </row>
    <row r="62" spans="1:16" ht="15.6" x14ac:dyDescent="0.3">
      <c r="A62" s="59" t="s">
        <v>42</v>
      </c>
      <c r="B62" s="6"/>
      <c r="C62" s="6">
        <v>500</v>
      </c>
      <c r="F62" s="59" t="s">
        <v>42</v>
      </c>
      <c r="G62" s="6"/>
      <c r="H62" s="6">
        <v>500</v>
      </c>
      <c r="I62" s="6">
        <v>500</v>
      </c>
      <c r="L62" s="59" t="s">
        <v>42</v>
      </c>
      <c r="M62" s="6"/>
      <c r="N62" s="6">
        <v>500</v>
      </c>
      <c r="O62" s="6">
        <v>500</v>
      </c>
      <c r="P62" s="35">
        <f t="shared" si="0"/>
        <v>1000</v>
      </c>
    </row>
    <row r="63" spans="1:16" ht="15.6" x14ac:dyDescent="0.3">
      <c r="A63" s="60" t="s">
        <v>41</v>
      </c>
      <c r="B63" s="6"/>
      <c r="C63" s="6">
        <v>500</v>
      </c>
      <c r="F63" s="60" t="s">
        <v>41</v>
      </c>
      <c r="G63" s="6"/>
      <c r="H63" s="6">
        <v>500</v>
      </c>
      <c r="I63" s="6">
        <v>500</v>
      </c>
      <c r="L63" s="60" t="s">
        <v>41</v>
      </c>
      <c r="M63" s="6"/>
      <c r="N63" s="6">
        <v>500</v>
      </c>
      <c r="O63" s="6">
        <v>500</v>
      </c>
      <c r="P63" s="35">
        <f t="shared" si="0"/>
        <v>1000</v>
      </c>
    </row>
    <row r="64" spans="1:16" ht="15.6" x14ac:dyDescent="0.3">
      <c r="A64" s="60" t="s">
        <v>67</v>
      </c>
      <c r="B64" s="6"/>
      <c r="C64" s="6">
        <v>1000</v>
      </c>
      <c r="F64" s="60" t="s">
        <v>67</v>
      </c>
      <c r="G64" s="6"/>
      <c r="H64" s="6">
        <v>1000</v>
      </c>
      <c r="I64" s="6">
        <v>1000</v>
      </c>
      <c r="L64" s="60" t="s">
        <v>67</v>
      </c>
      <c r="M64" s="6"/>
      <c r="N64" s="6">
        <v>1000</v>
      </c>
      <c r="O64" s="6">
        <v>1000</v>
      </c>
      <c r="P64" s="35">
        <f t="shared" si="0"/>
        <v>2000</v>
      </c>
    </row>
  </sheetData>
  <autoFilter ref="F2:I2" xr:uid="{314C2374-5F7F-4909-ADC9-86917215B36C}">
    <sortState xmlns:xlrd2="http://schemas.microsoft.com/office/spreadsheetml/2017/richdata2" ref="F3:I64">
      <sortCondition ref="I2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FF3FC-BCFC-49A3-A1C6-BC790CF0F91A}">
  <dimension ref="A1:R22"/>
  <sheetViews>
    <sheetView tabSelected="1" workbookViewId="0">
      <selection activeCell="V16" sqref="V16"/>
    </sheetView>
  </sheetViews>
  <sheetFormatPr defaultRowHeight="14.4" x14ac:dyDescent="0.3"/>
  <cols>
    <col min="3" max="4" width="0" hidden="1" customWidth="1"/>
    <col min="7" max="7" width="19.44140625" hidden="1" customWidth="1"/>
    <col min="8" max="8" width="0" hidden="1" customWidth="1"/>
    <col min="9" max="9" width="15.44140625" bestFit="1" customWidth="1"/>
    <col min="12" max="12" width="17.33203125" bestFit="1" customWidth="1"/>
    <col min="15" max="15" width="14.88671875" bestFit="1" customWidth="1"/>
  </cols>
  <sheetData>
    <row r="1" spans="1:18" x14ac:dyDescent="0.3">
      <c r="A1" s="45" t="s">
        <v>77</v>
      </c>
      <c r="B1" s="45"/>
      <c r="C1" s="55"/>
      <c r="D1" s="45"/>
      <c r="E1" s="45"/>
      <c r="F1" s="55"/>
      <c r="G1" s="45" t="s">
        <v>77</v>
      </c>
      <c r="I1" s="45" t="s">
        <v>57</v>
      </c>
      <c r="L1" s="45" t="s">
        <v>83</v>
      </c>
      <c r="O1" s="43" t="s">
        <v>78</v>
      </c>
      <c r="P1" s="44" t="s">
        <v>80</v>
      </c>
      <c r="Q1" s="6"/>
    </row>
    <row r="2" spans="1:18" x14ac:dyDescent="0.3">
      <c r="A2" s="43"/>
      <c r="B2" s="44" t="s">
        <v>21</v>
      </c>
      <c r="C2" s="43" t="s">
        <v>7</v>
      </c>
      <c r="D2" s="43" t="s">
        <v>6</v>
      </c>
      <c r="E2" s="44" t="s">
        <v>8</v>
      </c>
      <c r="F2" s="49"/>
      <c r="G2" s="43" t="s">
        <v>1</v>
      </c>
      <c r="H2" s="44" t="s">
        <v>8</v>
      </c>
      <c r="I2" s="43" t="s">
        <v>1</v>
      </c>
      <c r="J2" s="44" t="s">
        <v>8</v>
      </c>
      <c r="L2" s="43" t="s">
        <v>1</v>
      </c>
      <c r="M2" s="44" t="s">
        <v>8</v>
      </c>
      <c r="O2" s="43" t="s">
        <v>1</v>
      </c>
      <c r="P2" s="44" t="s">
        <v>81</v>
      </c>
      <c r="Q2" s="44" t="s">
        <v>8</v>
      </c>
    </row>
    <row r="3" spans="1:18" ht="15.6" x14ac:dyDescent="0.3">
      <c r="A3" s="59" t="s">
        <v>28</v>
      </c>
      <c r="B3" s="6"/>
      <c r="C3" s="6">
        <v>13.34</v>
      </c>
      <c r="D3" s="6">
        <v>3.76</v>
      </c>
      <c r="E3" s="35">
        <v>2.6</v>
      </c>
      <c r="F3" s="49"/>
      <c r="G3" s="66" t="s">
        <v>28</v>
      </c>
      <c r="H3" s="67">
        <v>2.6</v>
      </c>
      <c r="I3" s="59" t="s">
        <v>52</v>
      </c>
      <c r="J3" s="6">
        <v>2.77</v>
      </c>
      <c r="L3" s="59" t="s">
        <v>22</v>
      </c>
      <c r="M3" s="6">
        <v>3.93</v>
      </c>
      <c r="O3" s="70" t="s">
        <v>34</v>
      </c>
      <c r="P3" s="71">
        <v>4.63</v>
      </c>
      <c r="Q3" s="71">
        <v>2.87</v>
      </c>
      <c r="R3" t="s">
        <v>79</v>
      </c>
    </row>
    <row r="4" spans="1:18" ht="15.6" x14ac:dyDescent="0.3">
      <c r="A4" s="59" t="s">
        <v>65</v>
      </c>
      <c r="B4" s="6"/>
      <c r="C4" s="6">
        <v>12.75</v>
      </c>
      <c r="D4" s="6">
        <v>2.87</v>
      </c>
      <c r="E4" s="35">
        <v>2.83</v>
      </c>
      <c r="F4" s="49"/>
      <c r="G4" s="66" t="s">
        <v>65</v>
      </c>
      <c r="H4" s="67">
        <v>2.83</v>
      </c>
      <c r="I4" s="59" t="s">
        <v>22</v>
      </c>
      <c r="J4" s="6">
        <v>2.9</v>
      </c>
      <c r="L4" s="60" t="s">
        <v>48</v>
      </c>
      <c r="M4" s="6">
        <v>3.99</v>
      </c>
      <c r="O4" s="59" t="s">
        <v>22</v>
      </c>
      <c r="P4" s="6">
        <v>3.93</v>
      </c>
      <c r="Q4" s="6">
        <v>12.94</v>
      </c>
      <c r="R4" t="s">
        <v>13</v>
      </c>
    </row>
    <row r="5" spans="1:18" ht="15.6" x14ac:dyDescent="0.3">
      <c r="A5" s="59" t="s">
        <v>52</v>
      </c>
      <c r="B5" s="6"/>
      <c r="C5" s="6">
        <v>3.5</v>
      </c>
      <c r="D5" s="6">
        <v>3.17</v>
      </c>
      <c r="E5" s="35">
        <v>3.16</v>
      </c>
      <c r="F5" s="49"/>
      <c r="G5" s="66" t="s">
        <v>52</v>
      </c>
      <c r="H5" s="67">
        <v>3.16</v>
      </c>
      <c r="I5" s="59" t="s">
        <v>29</v>
      </c>
      <c r="J5" s="6">
        <v>3.06</v>
      </c>
      <c r="L5" s="59" t="s">
        <v>62</v>
      </c>
      <c r="M5" s="6">
        <v>4.0599999999999996</v>
      </c>
      <c r="O5" s="60" t="s">
        <v>48</v>
      </c>
      <c r="P5" s="6">
        <v>3.99</v>
      </c>
      <c r="Q5" s="6">
        <v>500</v>
      </c>
      <c r="R5" t="s">
        <v>14</v>
      </c>
    </row>
    <row r="6" spans="1:18" ht="15.6" x14ac:dyDescent="0.3">
      <c r="A6" s="59" t="s">
        <v>34</v>
      </c>
      <c r="B6" s="6"/>
      <c r="C6" s="6">
        <v>5.21</v>
      </c>
      <c r="D6" s="6">
        <v>2.8</v>
      </c>
      <c r="E6" s="35">
        <v>3.16</v>
      </c>
      <c r="F6" s="49"/>
      <c r="G6" s="66" t="s">
        <v>34</v>
      </c>
      <c r="H6" s="67">
        <v>3.16</v>
      </c>
      <c r="I6" s="59" t="s">
        <v>62</v>
      </c>
      <c r="J6" s="6">
        <v>3.2</v>
      </c>
      <c r="L6" s="59" t="s">
        <v>34</v>
      </c>
      <c r="M6" s="6">
        <v>4.63</v>
      </c>
      <c r="O6" s="59" t="s">
        <v>62</v>
      </c>
      <c r="P6" s="6">
        <v>4.0599999999999996</v>
      </c>
      <c r="Q6" s="6">
        <v>500</v>
      </c>
      <c r="R6" t="s">
        <v>15</v>
      </c>
    </row>
    <row r="7" spans="1:18" ht="15.6" x14ac:dyDescent="0.3">
      <c r="A7" s="59" t="s">
        <v>62</v>
      </c>
      <c r="B7" s="6"/>
      <c r="C7" s="6">
        <v>4.58</v>
      </c>
      <c r="D7" s="6">
        <v>3.09</v>
      </c>
      <c r="E7" s="35">
        <v>3.21</v>
      </c>
      <c r="F7" s="49"/>
      <c r="G7" s="66" t="s">
        <v>62</v>
      </c>
      <c r="H7" s="67">
        <v>3.21</v>
      </c>
      <c r="I7" s="59" t="s">
        <v>39</v>
      </c>
      <c r="J7" s="6">
        <v>5</v>
      </c>
      <c r="L7" s="59" t="s">
        <v>52</v>
      </c>
      <c r="M7" s="6">
        <v>13.01</v>
      </c>
    </row>
    <row r="8" spans="1:18" ht="15.6" x14ac:dyDescent="0.3">
      <c r="A8" s="59" t="s">
        <v>47</v>
      </c>
      <c r="B8" s="6"/>
      <c r="C8" s="6">
        <v>3.88</v>
      </c>
      <c r="D8" s="6">
        <v>3.08</v>
      </c>
      <c r="E8" s="35">
        <v>3.7</v>
      </c>
      <c r="F8" s="49"/>
      <c r="G8" s="66" t="s">
        <v>47</v>
      </c>
      <c r="H8" s="67">
        <v>3.7</v>
      </c>
      <c r="I8" s="60" t="s">
        <v>48</v>
      </c>
      <c r="J8" s="6">
        <v>12.72</v>
      </c>
      <c r="L8" s="79" t="s">
        <v>39</v>
      </c>
      <c r="M8" s="78">
        <v>13.67</v>
      </c>
    </row>
    <row r="9" spans="1:18" ht="15.6" x14ac:dyDescent="0.3">
      <c r="A9" s="60" t="s">
        <v>31</v>
      </c>
      <c r="B9" s="6"/>
      <c r="C9" s="6">
        <v>5.08</v>
      </c>
      <c r="D9" s="6">
        <v>3.74</v>
      </c>
      <c r="E9" s="35">
        <v>4.17</v>
      </c>
      <c r="F9" s="49"/>
      <c r="G9" s="68" t="s">
        <v>31</v>
      </c>
      <c r="H9" s="67">
        <v>4.17</v>
      </c>
      <c r="I9" s="59" t="s">
        <v>34</v>
      </c>
      <c r="J9" s="6">
        <v>12.8</v>
      </c>
      <c r="L9" s="59" t="s">
        <v>29</v>
      </c>
      <c r="M9" s="81" t="s">
        <v>86</v>
      </c>
      <c r="P9" t="s">
        <v>82</v>
      </c>
    </row>
    <row r="10" spans="1:18" ht="16.2" thickBot="1" x14ac:dyDescent="0.35">
      <c r="A10" s="59" t="s">
        <v>29</v>
      </c>
      <c r="B10" s="6"/>
      <c r="C10" s="6">
        <v>4.0199999999999996</v>
      </c>
      <c r="D10" s="6">
        <v>4.6500000000000004</v>
      </c>
      <c r="E10" s="35">
        <v>12.66</v>
      </c>
      <c r="F10" s="49"/>
      <c r="G10" s="69" t="s">
        <v>29</v>
      </c>
      <c r="H10" s="67">
        <v>12.66</v>
      </c>
      <c r="I10" s="60" t="s">
        <v>31</v>
      </c>
      <c r="J10" s="6">
        <v>12.97</v>
      </c>
      <c r="L10" s="60" t="s">
        <v>31</v>
      </c>
      <c r="M10" s="81" t="s">
        <v>86</v>
      </c>
    </row>
    <row r="11" spans="1:18" ht="15.6" x14ac:dyDescent="0.3">
      <c r="A11" s="59" t="s">
        <v>22</v>
      </c>
      <c r="B11" s="6"/>
      <c r="C11" s="6">
        <v>3.04</v>
      </c>
      <c r="D11" s="6">
        <v>4.1100000000000003</v>
      </c>
      <c r="E11" s="35">
        <v>12.9</v>
      </c>
      <c r="G11" s="66" t="s">
        <v>22</v>
      </c>
      <c r="H11" s="67">
        <v>12.9</v>
      </c>
      <c r="I11" s="59" t="s">
        <v>47</v>
      </c>
      <c r="J11" s="81" t="s">
        <v>86</v>
      </c>
    </row>
    <row r="12" spans="1:18" ht="15.6" x14ac:dyDescent="0.3">
      <c r="A12" s="59" t="s">
        <v>39</v>
      </c>
      <c r="B12" s="6"/>
      <c r="C12" s="6">
        <v>3.26</v>
      </c>
      <c r="D12" s="6">
        <v>4.4400000000000004</v>
      </c>
      <c r="E12" s="35">
        <v>13.09</v>
      </c>
      <c r="G12" s="66" t="s">
        <v>39</v>
      </c>
      <c r="H12" s="67">
        <v>13.09</v>
      </c>
      <c r="I12" s="59" t="s">
        <v>85</v>
      </c>
      <c r="J12" s="81" t="s">
        <v>86</v>
      </c>
    </row>
    <row r="13" spans="1:18" ht="15.6" x14ac:dyDescent="0.3">
      <c r="A13" s="60" t="s">
        <v>48</v>
      </c>
      <c r="B13" s="6"/>
      <c r="C13" s="6">
        <v>3.74</v>
      </c>
      <c r="D13" s="6">
        <v>3.23</v>
      </c>
      <c r="E13" s="35">
        <v>13.4</v>
      </c>
      <c r="G13" s="68" t="s">
        <v>48</v>
      </c>
      <c r="H13" s="67">
        <v>13.4</v>
      </c>
      <c r="I13" s="59" t="s">
        <v>28</v>
      </c>
      <c r="J13" s="81" t="s">
        <v>86</v>
      </c>
    </row>
    <row r="14" spans="1:18" ht="15.6" x14ac:dyDescent="0.3">
      <c r="A14" s="59" t="s">
        <v>50</v>
      </c>
      <c r="B14" s="6"/>
      <c r="C14" s="6">
        <v>3.54</v>
      </c>
      <c r="D14" s="6">
        <v>3.31</v>
      </c>
      <c r="E14" s="82" t="s">
        <v>86</v>
      </c>
      <c r="G14" s="59" t="s">
        <v>50</v>
      </c>
      <c r="H14">
        <v>500</v>
      </c>
    </row>
    <row r="15" spans="1:18" ht="15.6" x14ac:dyDescent="0.3">
      <c r="A15" s="59" t="s">
        <v>71</v>
      </c>
      <c r="B15" s="6"/>
      <c r="C15" s="6">
        <v>2.93</v>
      </c>
      <c r="D15" s="6">
        <v>4.29</v>
      </c>
      <c r="E15" s="82" t="s">
        <v>86</v>
      </c>
      <c r="G15" s="59" t="s">
        <v>71</v>
      </c>
      <c r="H15">
        <v>500</v>
      </c>
    </row>
    <row r="16" spans="1:18" ht="15.6" x14ac:dyDescent="0.3">
      <c r="A16" s="59" t="s">
        <v>32</v>
      </c>
      <c r="B16" s="6"/>
      <c r="C16" s="6">
        <v>3.87</v>
      </c>
      <c r="D16" s="6">
        <v>3.96</v>
      </c>
      <c r="E16" s="82" t="s">
        <v>86</v>
      </c>
      <c r="G16" s="59" t="s">
        <v>32</v>
      </c>
      <c r="H16">
        <v>500</v>
      </c>
    </row>
    <row r="17" spans="1:8" ht="15.6" x14ac:dyDescent="0.3">
      <c r="A17" s="59" t="s">
        <v>61</v>
      </c>
      <c r="B17" s="6"/>
      <c r="C17" s="6">
        <v>4.63</v>
      </c>
      <c r="D17" s="6">
        <v>3.23</v>
      </c>
      <c r="E17" s="82" t="s">
        <v>86</v>
      </c>
      <c r="G17" s="59" t="s">
        <v>61</v>
      </c>
      <c r="H17">
        <v>500</v>
      </c>
    </row>
    <row r="18" spans="1:8" ht="15.6" x14ac:dyDescent="0.3">
      <c r="A18" s="59" t="s">
        <v>45</v>
      </c>
      <c r="B18" s="6"/>
      <c r="C18" s="6">
        <v>5.17</v>
      </c>
      <c r="D18" s="6">
        <v>2.96</v>
      </c>
      <c r="E18" s="82" t="s">
        <v>86</v>
      </c>
      <c r="G18" s="59" t="s">
        <v>45</v>
      </c>
      <c r="H18">
        <v>500</v>
      </c>
    </row>
    <row r="19" spans="1:8" ht="15.6" x14ac:dyDescent="0.3">
      <c r="A19" s="59" t="s">
        <v>43</v>
      </c>
      <c r="B19" s="6"/>
      <c r="C19" s="6">
        <v>2.54</v>
      </c>
      <c r="D19" s="6">
        <v>12.82</v>
      </c>
      <c r="E19" s="82" t="s">
        <v>86</v>
      </c>
      <c r="G19" s="59" t="s">
        <v>43</v>
      </c>
      <c r="H19">
        <v>500</v>
      </c>
    </row>
    <row r="20" spans="1:8" ht="15.6" x14ac:dyDescent="0.3">
      <c r="A20" s="59" t="s">
        <v>22</v>
      </c>
      <c r="B20" s="6"/>
      <c r="C20" s="6">
        <v>13.03</v>
      </c>
      <c r="D20" s="6">
        <v>3.05</v>
      </c>
      <c r="E20" s="82" t="s">
        <v>86</v>
      </c>
      <c r="G20" s="59" t="s">
        <v>22</v>
      </c>
      <c r="H20">
        <v>500</v>
      </c>
    </row>
    <row r="21" spans="1:8" ht="15.6" x14ac:dyDescent="0.3">
      <c r="A21" s="59" t="s">
        <v>72</v>
      </c>
      <c r="B21" s="6"/>
      <c r="C21" s="6">
        <v>3.1</v>
      </c>
      <c r="D21" s="6">
        <v>13.38</v>
      </c>
      <c r="E21" s="82" t="s">
        <v>86</v>
      </c>
      <c r="G21" s="59" t="s">
        <v>72</v>
      </c>
      <c r="H21">
        <v>500</v>
      </c>
    </row>
    <row r="22" spans="1:8" ht="15.6" x14ac:dyDescent="0.3">
      <c r="A22" s="59" t="s">
        <v>24</v>
      </c>
      <c r="B22" s="6"/>
      <c r="C22" s="6">
        <v>3.67</v>
      </c>
      <c r="D22" s="6">
        <v>12.9</v>
      </c>
      <c r="E22" s="82" t="s">
        <v>86</v>
      </c>
      <c r="G22" s="59" t="s">
        <v>24</v>
      </c>
      <c r="H22">
        <v>500</v>
      </c>
    </row>
  </sheetData>
  <autoFilter ref="L2:M2" xr:uid="{AFCFF3FC-BCFC-49A3-A1C6-BC790CF0F91A}">
    <sortState xmlns:xlrd2="http://schemas.microsoft.com/office/spreadsheetml/2017/richdata2" ref="L3:M10">
      <sortCondition ref="M2"/>
    </sortState>
  </autoFilter>
  <pageMargins left="0.25" right="0.25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FINALS</vt:lpstr>
      <vt:lpstr>Go Rounds</vt:lpstr>
      <vt:lpstr>Elimination Results</vt:lpstr>
      <vt:lpstr>'Elimination Results'!Print_Area</vt:lpstr>
      <vt:lpstr>FINALS!Print_Area</vt:lpstr>
      <vt:lpstr>'Go Rounds'!Print_Area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Margo FitzPatrick</dc:creator>
  <cp:lastModifiedBy>Margo FitzPatrick</cp:lastModifiedBy>
  <cp:lastPrinted>2022-10-10T19:46:43Z</cp:lastPrinted>
  <dcterms:created xsi:type="dcterms:W3CDTF">2020-10-01T04:17:33Z</dcterms:created>
  <dcterms:modified xsi:type="dcterms:W3CDTF">2022-10-10T19:55:44Z</dcterms:modified>
</cp:coreProperties>
</file>